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ØKSE\Publikationer\Statistik til hjemmesiden\2016\Liv og pension\"/>
    </mc:Choice>
  </mc:AlternateContent>
  <workbookProtection workbookAlgorithmName="SHA-512" workbookHashValue="jE9Zdl0mKLvWqqxsJ/Z3mFJA9QMMrfvpjgwyqVoj1qjl8mBO6H8agbmk2A17yuqKjGs9rm4oKZmUHBJfY6mdrw==" workbookSaltValue="b5Y1vECHrLMuSNnJ1XLfiQ==" workbookSpinCount="100000" lockStructure="1"/>
  <bookViews>
    <workbookView xWindow="480" yWindow="120" windowWidth="27795" windowHeight="12585" tabRatio="847"/>
  </bookViews>
  <sheets>
    <sheet name="Indholdsfortegnelse" sheetId="37" r:id="rId1"/>
    <sheet name="Tabel 1.1" sheetId="1" r:id="rId2"/>
    <sheet name="Tabel 1.2" sheetId="2" r:id="rId3"/>
    <sheet name="Tabel 1.3" sheetId="11" r:id="rId4"/>
    <sheet name="Tabel 1.4" sheetId="13" r:id="rId5"/>
    <sheet name="Tabel 1.5" sheetId="16" r:id="rId6"/>
    <sheet name="Tabel 1.6" sheetId="14" r:id="rId7"/>
    <sheet name="Tabel 1.7" sheetId="15" r:id="rId8"/>
    <sheet name="Tabel 1.8" sheetId="9" r:id="rId9"/>
    <sheet name="Tabel 2.1" sheetId="17" r:id="rId10"/>
    <sheet name="Tabel 2.2" sheetId="18" r:id="rId11"/>
    <sheet name="Tabel 2.3" sheetId="19" r:id="rId12"/>
    <sheet name="Tabel 2.4" sheetId="20" r:id="rId13"/>
    <sheet name="Tabel 2.5" sheetId="21" r:id="rId14"/>
    <sheet name="Tabel 2.6" sheetId="22" r:id="rId15"/>
    <sheet name="Tabel 2.7" sheetId="23" r:id="rId16"/>
    <sheet name="Tabel 2.8" sheetId="24" r:id="rId17"/>
    <sheet name="Tabel 3.1" sheetId="25" r:id="rId18"/>
    <sheet name="Tabel 3.2" sheetId="26" r:id="rId19"/>
    <sheet name="Tabel 3.3" sheetId="28" r:id="rId20"/>
    <sheet name="Tabel 3.4" sheetId="29" r:id="rId21"/>
    <sheet name="Tabel 3.5" sheetId="27" r:id="rId22"/>
    <sheet name="Tabel 3.6" sheetId="30" r:id="rId23"/>
    <sheet name="Tabel 4.1" sheetId="31" r:id="rId24"/>
    <sheet name="Tabel 4.2" sheetId="32" r:id="rId25"/>
    <sheet name="Tabel 4.3" sheetId="33" r:id="rId26"/>
    <sheet name="Tabel 5.1" sheetId="34" r:id="rId27"/>
    <sheet name="Tabel 5.2" sheetId="35" r:id="rId28"/>
    <sheet name="Tabel 5.3" sheetId="36" r:id="rId29"/>
    <sheet name="Tabel 6.1" sheetId="38" r:id="rId30"/>
    <sheet name="Tabel 6.2" sheetId="39" r:id="rId31"/>
    <sheet name="Bilag 7.1" sheetId="40" r:id="rId32"/>
    <sheet name="LIV data" sheetId="5" r:id="rId33"/>
    <sheet name="TPK data" sheetId="6" r:id="rId34"/>
  </sheets>
  <externalReferences>
    <externalReference r:id="rId35"/>
    <externalReference r:id="rId36"/>
  </externalReferences>
  <definedNames>
    <definedName name="Fpk">#REF!</definedName>
    <definedName name="Fpk_var">#REF!</definedName>
    <definedName name="Institutter">'[1]Enkelt data'!$B$2:$B$69</definedName>
    <definedName name="Liv">'[2]Rådata - Livsforsikring'!$A$2:$A$19</definedName>
    <definedName name="LivData">'LIV data'!$1:$19</definedName>
    <definedName name="LivNavn">'LIV data'!$C:$C</definedName>
    <definedName name="LivTpk">#REF!</definedName>
    <definedName name="LivTpk_var">#REF!</definedName>
    <definedName name="LivVar">'LIV data'!$1:$1</definedName>
    <definedName name="OLE_LINK5" localSheetId="29">'Tabel 6.1'!$A$3</definedName>
    <definedName name="OLE_LINK7" localSheetId="30">'Tabel 6.2'!$A$3</definedName>
    <definedName name="Regnr_institutter">'[1]Enkelt data'!$A$2:$A$69</definedName>
    <definedName name="TPK">'[2]Rådata - TPK'!$A$2:$A$16</definedName>
    <definedName name="TpkData">'TPK data'!$1:$14</definedName>
    <definedName name="TpkNavn">'TPK data'!$C:$C</definedName>
    <definedName name="TpkVar">'TPK data'!$1:$1</definedName>
    <definedName name="_xlnm.Print_Area" localSheetId="31">'Bilag 7.1'!$A$2:$B$65</definedName>
    <definedName name="_xlnm.Print_Area" localSheetId="0">Indholdsfortegnelse!$B$1:$D$51</definedName>
    <definedName name="_xlnm.Print_Area" localSheetId="1">'Tabel 1.1'!$C$4:$E$63</definedName>
    <definedName name="_xlnm.Print_Area" localSheetId="2">'Tabel 1.2'!$C$4:$E$107</definedName>
    <definedName name="_xlnm.Print_Area" localSheetId="3">'Tabel 1.3'!$E$4:$L$21</definedName>
    <definedName name="_xlnm.Print_Area" localSheetId="4">'Tabel 1.4'!$C$3:$E$36</definedName>
    <definedName name="_xlnm.Print_Area" localSheetId="5">'Tabel 1.5'!$C$3:$E$33</definedName>
    <definedName name="_xlnm.Print_Area" localSheetId="6">'Tabel 1.6'!$C$3:$E$17</definedName>
    <definedName name="_xlnm.Print_Area" localSheetId="7">'Tabel 1.7'!$C$3:$E$25</definedName>
    <definedName name="_xlnm.Print_Area" localSheetId="8">'Tabel 1.8'!$B$3:$K$16</definedName>
    <definedName name="_xlnm.Print_Area" localSheetId="9">'Tabel 2.1'!$C$3:$E$63</definedName>
    <definedName name="_xlnm.Print_Area" localSheetId="10">'Tabel 2.2'!$C$3:$E$107</definedName>
    <definedName name="_xlnm.Print_Area" localSheetId="11">'Tabel 2.3'!$E$3:$L$21</definedName>
    <definedName name="_xlnm.Print_Area" localSheetId="12">'Tabel 2.4'!$C$3:$E$36</definedName>
    <definedName name="_xlnm.Print_Area" localSheetId="13">'Tabel 2.5'!$C$3:$E$33</definedName>
    <definedName name="_xlnm.Print_Area" localSheetId="14">'Tabel 2.6'!$C$3:$E$17</definedName>
    <definedName name="_xlnm.Print_Area" localSheetId="15">'Tabel 2.7'!$C$3:$E$25</definedName>
    <definedName name="_xlnm.Print_Area" localSheetId="16">'Tabel 2.8'!$B$3:$K$16</definedName>
    <definedName name="_xlnm.Print_Area" localSheetId="17">'Tabel 3.1'!$C$3:$E$43</definedName>
    <definedName name="_xlnm.Print_Area" localSheetId="18">'Tabel 3.2'!$C$3:$E$75</definedName>
    <definedName name="_xlnm.Print_Area" localSheetId="19">'Tabel 3.3'!$C$3:$E$23</definedName>
    <definedName name="_xlnm.Print_Area" localSheetId="20">'Tabel 3.4'!$B$3:$F$25</definedName>
    <definedName name="_xlnm.Print_Area" localSheetId="21">'Tabel 3.5'!$B$3:$L$13</definedName>
    <definedName name="_xlnm.Print_Area" localSheetId="22">'Tabel 3.6'!$A$2:$C$14</definedName>
    <definedName name="_xlnm.Print_Area" localSheetId="23">'Tabel 4.1'!$C$3:$E$66</definedName>
    <definedName name="_xlnm.Print_Area" localSheetId="24">'Tabel 4.2'!$C$3:$E$110</definedName>
    <definedName name="_xlnm.Print_Area" localSheetId="25">'Tabel 4.3'!$C$3:$E$28</definedName>
    <definedName name="_xlnm.Print_Area" localSheetId="26">'Tabel 5.1'!$C$3:$E$66</definedName>
    <definedName name="_xlnm.Print_Area" localSheetId="27">'Tabel 5.2'!$C$3:$E$110</definedName>
    <definedName name="_xlnm.Print_Area" localSheetId="28">'Tabel 5.3'!$C$3:$E$28</definedName>
    <definedName name="_xlnm.Print_Area" localSheetId="29">'Tabel 6.1'!$A$2:$B$39</definedName>
    <definedName name="_xlnm.Print_Area" localSheetId="30">'Tabel 6.2'!$A$2:$B$22</definedName>
  </definedNames>
  <calcPr calcId="162913"/>
</workbook>
</file>

<file path=xl/calcChain.xml><?xml version="1.0" encoding="utf-8"?>
<calcChain xmlns="http://schemas.openxmlformats.org/spreadsheetml/2006/main">
  <c r="B8" i="15" l="1"/>
  <c r="B11" i="15"/>
  <c r="B12" i="15"/>
  <c r="B13" i="15"/>
  <c r="B14" i="15"/>
  <c r="B15" i="15"/>
  <c r="B17" i="15"/>
  <c r="B18" i="15"/>
  <c r="B19" i="15"/>
  <c r="B21" i="15"/>
  <c r="B24" i="15"/>
  <c r="B25" i="15"/>
  <c r="D5" i="36" l="1"/>
  <c r="D5" i="35" l="1"/>
  <c r="D5" i="34"/>
  <c r="B28" i="36"/>
  <c r="B27" i="36"/>
  <c r="B26" i="36"/>
  <c r="B25" i="36"/>
  <c r="B24" i="36"/>
  <c r="B23" i="36"/>
  <c r="B22" i="36"/>
  <c r="B21" i="36"/>
  <c r="B20" i="36"/>
  <c r="B19" i="36"/>
  <c r="B18" i="36"/>
  <c r="B17" i="36"/>
  <c r="B16" i="36"/>
  <c r="B15" i="36"/>
  <c r="B14" i="36"/>
  <c r="B13" i="36"/>
  <c r="B12" i="36"/>
  <c r="B11" i="36"/>
  <c r="B10" i="36"/>
  <c r="B110" i="35"/>
  <c r="B109" i="35"/>
  <c r="B108" i="35"/>
  <c r="B107" i="35"/>
  <c r="B106" i="35"/>
  <c r="B105" i="35"/>
  <c r="B104" i="35"/>
  <c r="B103" i="35"/>
  <c r="B102" i="35"/>
  <c r="B101" i="35"/>
  <c r="B100" i="35"/>
  <c r="B99" i="35"/>
  <c r="B98" i="35"/>
  <c r="B97" i="35"/>
  <c r="B96" i="35"/>
  <c r="B95" i="35"/>
  <c r="B94" i="35"/>
  <c r="B93" i="35"/>
  <c r="B92" i="35"/>
  <c r="B91" i="35"/>
  <c r="B90" i="35"/>
  <c r="B89" i="35"/>
  <c r="B88" i="35"/>
  <c r="B87" i="35"/>
  <c r="B86" i="35"/>
  <c r="B85" i="35"/>
  <c r="B84" i="35"/>
  <c r="B83" i="35"/>
  <c r="B82" i="35"/>
  <c r="B81" i="35"/>
  <c r="B80" i="35"/>
  <c r="B79" i="35"/>
  <c r="B78" i="35"/>
  <c r="B77" i="35"/>
  <c r="B76" i="35"/>
  <c r="B75" i="35"/>
  <c r="B74" i="35"/>
  <c r="B73" i="35"/>
  <c r="B72" i="35"/>
  <c r="B71" i="35"/>
  <c r="B70" i="35"/>
  <c r="B69" i="35"/>
  <c r="B68" i="35"/>
  <c r="B67" i="35"/>
  <c r="B66" i="35"/>
  <c r="B65" i="35"/>
  <c r="B64" i="35"/>
  <c r="B63" i="35"/>
  <c r="B62" i="35"/>
  <c r="B61" i="35"/>
  <c r="B60" i="35"/>
  <c r="B59" i="35"/>
  <c r="B58" i="35"/>
  <c r="B55" i="35"/>
  <c r="B54" i="35"/>
  <c r="B53" i="35"/>
  <c r="B52" i="35"/>
  <c r="B51" i="35"/>
  <c r="B50" i="35"/>
  <c r="B49" i="35"/>
  <c r="B48" i="35"/>
  <c r="B47" i="35"/>
  <c r="B46" i="35"/>
  <c r="B45" i="35"/>
  <c r="B44" i="35"/>
  <c r="B43" i="35"/>
  <c r="B42" i="35"/>
  <c r="B41" i="35"/>
  <c r="B40" i="35"/>
  <c r="B39" i="35"/>
  <c r="B38" i="35"/>
  <c r="B37" i="35"/>
  <c r="B36" i="35"/>
  <c r="B35" i="35"/>
  <c r="B34" i="35"/>
  <c r="B33" i="35"/>
  <c r="B32" i="35"/>
  <c r="B31" i="35"/>
  <c r="B30" i="35"/>
  <c r="B29" i="35"/>
  <c r="B28" i="35"/>
  <c r="B27" i="35"/>
  <c r="B26" i="35"/>
  <c r="B25" i="35"/>
  <c r="B24" i="35"/>
  <c r="B23" i="35"/>
  <c r="B22" i="35"/>
  <c r="B21" i="35"/>
  <c r="B20" i="35"/>
  <c r="B19" i="35"/>
  <c r="B18" i="35"/>
  <c r="B17" i="35"/>
  <c r="B16" i="35"/>
  <c r="B15" i="35"/>
  <c r="B14" i="35"/>
  <c r="B13" i="35"/>
  <c r="B12" i="35"/>
  <c r="B11" i="35"/>
  <c r="B66" i="34"/>
  <c r="B65" i="34"/>
  <c r="B64" i="34"/>
  <c r="B63" i="34"/>
  <c r="B62" i="34"/>
  <c r="B61" i="34"/>
  <c r="B60" i="34"/>
  <c r="B59" i="34"/>
  <c r="B58" i="34"/>
  <c r="B57" i="34"/>
  <c r="B56" i="34"/>
  <c r="B55" i="34"/>
  <c r="B54" i="34"/>
  <c r="B53" i="34"/>
  <c r="B52" i="34"/>
  <c r="B51" i="34"/>
  <c r="B50" i="34"/>
  <c r="B49" i="34"/>
  <c r="B48" i="34"/>
  <c r="B47" i="34"/>
  <c r="B44" i="34"/>
  <c r="B43" i="34"/>
  <c r="B42" i="34"/>
  <c r="B41" i="34"/>
  <c r="B40" i="34"/>
  <c r="B39" i="34"/>
  <c r="B38" i="34"/>
  <c r="B37" i="34"/>
  <c r="B36" i="34"/>
  <c r="B35" i="34"/>
  <c r="B34" i="34"/>
  <c r="B33" i="34"/>
  <c r="B32" i="34"/>
  <c r="B31" i="34"/>
  <c r="B30" i="34"/>
  <c r="B29" i="34"/>
  <c r="B28" i="34"/>
  <c r="B27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D5" i="33"/>
  <c r="B11" i="33"/>
  <c r="B12" i="33"/>
  <c r="B13" i="33"/>
  <c r="B14" i="33"/>
  <c r="B15" i="33"/>
  <c r="B16" i="33"/>
  <c r="B17" i="33"/>
  <c r="B18" i="33"/>
  <c r="B19" i="33"/>
  <c r="B20" i="33"/>
  <c r="B21" i="33"/>
  <c r="B22" i="33"/>
  <c r="B23" i="33"/>
  <c r="B24" i="33"/>
  <c r="B25" i="33"/>
  <c r="B26" i="33"/>
  <c r="B27" i="33"/>
  <c r="B28" i="33"/>
  <c r="B10" i="33"/>
  <c r="D5" i="32"/>
  <c r="B110" i="32"/>
  <c r="B109" i="32"/>
  <c r="B108" i="32"/>
  <c r="B107" i="32"/>
  <c r="B106" i="32"/>
  <c r="B105" i="32"/>
  <c r="B104" i="32"/>
  <c r="B103" i="32"/>
  <c r="B102" i="32"/>
  <c r="B101" i="32"/>
  <c r="B100" i="32"/>
  <c r="B99" i="32"/>
  <c r="B98" i="32"/>
  <c r="B97" i="32"/>
  <c r="B96" i="32"/>
  <c r="B95" i="32"/>
  <c r="B94" i="32"/>
  <c r="B93" i="32"/>
  <c r="B92" i="32"/>
  <c r="B91" i="32"/>
  <c r="B90" i="32"/>
  <c r="B89" i="32"/>
  <c r="B88" i="32"/>
  <c r="B87" i="32"/>
  <c r="B86" i="32"/>
  <c r="B85" i="32"/>
  <c r="B84" i="32"/>
  <c r="B83" i="32"/>
  <c r="B82" i="32"/>
  <c r="B81" i="32"/>
  <c r="B80" i="32"/>
  <c r="B79" i="32"/>
  <c r="B78" i="32"/>
  <c r="B77" i="32"/>
  <c r="B76" i="32"/>
  <c r="B75" i="32"/>
  <c r="B74" i="32"/>
  <c r="B73" i="32"/>
  <c r="B72" i="32"/>
  <c r="B71" i="32"/>
  <c r="B70" i="32"/>
  <c r="B69" i="32"/>
  <c r="B68" i="32"/>
  <c r="B67" i="32"/>
  <c r="B66" i="32"/>
  <c r="B65" i="32"/>
  <c r="B64" i="32"/>
  <c r="B63" i="32"/>
  <c r="B62" i="32"/>
  <c r="B61" i="32"/>
  <c r="B60" i="32"/>
  <c r="B59" i="32"/>
  <c r="B58" i="32"/>
  <c r="B55" i="32"/>
  <c r="B54" i="32"/>
  <c r="B53" i="32"/>
  <c r="B52" i="32"/>
  <c r="B51" i="32"/>
  <c r="B50" i="32"/>
  <c r="B49" i="32"/>
  <c r="B48" i="32"/>
  <c r="B47" i="32"/>
  <c r="B46" i="32"/>
  <c r="B45" i="32"/>
  <c r="B44" i="32"/>
  <c r="B43" i="32"/>
  <c r="B42" i="32"/>
  <c r="B41" i="32"/>
  <c r="B40" i="32"/>
  <c r="B39" i="32"/>
  <c r="B38" i="32"/>
  <c r="B37" i="32"/>
  <c r="B36" i="32"/>
  <c r="B35" i="32"/>
  <c r="B34" i="32"/>
  <c r="B33" i="32"/>
  <c r="B32" i="32"/>
  <c r="B31" i="32"/>
  <c r="B30" i="32"/>
  <c r="B29" i="32"/>
  <c r="B28" i="32"/>
  <c r="B27" i="32"/>
  <c r="B26" i="32"/>
  <c r="B25" i="32"/>
  <c r="B24" i="32"/>
  <c r="B23" i="32"/>
  <c r="B22" i="32"/>
  <c r="B21" i="32"/>
  <c r="B20" i="32"/>
  <c r="B19" i="32"/>
  <c r="B18" i="32"/>
  <c r="B17" i="32"/>
  <c r="B16" i="32"/>
  <c r="B15" i="32"/>
  <c r="B14" i="32"/>
  <c r="B13" i="32"/>
  <c r="B12" i="32"/>
  <c r="B11" i="32"/>
  <c r="D5" i="31"/>
  <c r="B66" i="31"/>
  <c r="B65" i="31"/>
  <c r="B64" i="31"/>
  <c r="B63" i="31"/>
  <c r="B62" i="31"/>
  <c r="B61" i="31"/>
  <c r="B60" i="31"/>
  <c r="B59" i="31"/>
  <c r="B58" i="31"/>
  <c r="B57" i="31"/>
  <c r="B56" i="31"/>
  <c r="B55" i="31"/>
  <c r="B54" i="31"/>
  <c r="B53" i="31"/>
  <c r="B52" i="31"/>
  <c r="B51" i="31"/>
  <c r="B50" i="31"/>
  <c r="B49" i="31"/>
  <c r="B48" i="31"/>
  <c r="B47" i="31"/>
  <c r="B44" i="31"/>
  <c r="B43" i="31"/>
  <c r="B42" i="31"/>
  <c r="B41" i="31"/>
  <c r="B40" i="31"/>
  <c r="B39" i="31"/>
  <c r="B38" i="31"/>
  <c r="B37" i="31"/>
  <c r="B36" i="31"/>
  <c r="B35" i="31"/>
  <c r="B34" i="31"/>
  <c r="B33" i="31"/>
  <c r="B32" i="31"/>
  <c r="B31" i="31"/>
  <c r="B30" i="31"/>
  <c r="B29" i="31"/>
  <c r="B28" i="31"/>
  <c r="B27" i="31"/>
  <c r="B26" i="31"/>
  <c r="B25" i="31"/>
  <c r="B24" i="31"/>
  <c r="B23" i="31"/>
  <c r="B22" i="31"/>
  <c r="B21" i="31"/>
  <c r="B20" i="31"/>
  <c r="B19" i="31"/>
  <c r="B18" i="31"/>
  <c r="B17" i="31"/>
  <c r="B16" i="31"/>
  <c r="B15" i="31"/>
  <c r="B14" i="31"/>
  <c r="B13" i="31"/>
  <c r="B12" i="31"/>
  <c r="B11" i="31"/>
  <c r="B10" i="31"/>
  <c r="B23" i="28"/>
  <c r="B20" i="28"/>
  <c r="B18" i="28"/>
  <c r="B17" i="28"/>
  <c r="B16" i="28"/>
  <c r="B14" i="28"/>
  <c r="B13" i="28"/>
  <c r="B12" i="28"/>
  <c r="B11" i="28"/>
  <c r="B10" i="28"/>
  <c r="B8" i="28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9" i="26"/>
  <c r="B10" i="26"/>
  <c r="B11" i="26"/>
  <c r="B12" i="26"/>
  <c r="B13" i="26"/>
  <c r="B14" i="26"/>
  <c r="B15" i="26"/>
  <c r="B16" i="26"/>
  <c r="B17" i="26"/>
  <c r="B18" i="26"/>
  <c r="B19" i="26"/>
  <c r="B20" i="26"/>
  <c r="B21" i="26"/>
  <c r="B22" i="26"/>
  <c r="B23" i="26"/>
  <c r="B24" i="26"/>
  <c r="B25" i="26"/>
  <c r="B26" i="26"/>
  <c r="B27" i="26"/>
  <c r="B28" i="26"/>
  <c r="B29" i="26"/>
  <c r="B30" i="26"/>
  <c r="B31" i="26"/>
  <c r="B32" i="26"/>
  <c r="B33" i="26"/>
  <c r="B34" i="26"/>
  <c r="B35" i="26"/>
  <c r="B36" i="26"/>
  <c r="B37" i="26"/>
  <c r="B38" i="26"/>
  <c r="B39" i="26"/>
  <c r="B40" i="26"/>
  <c r="B41" i="26"/>
  <c r="B42" i="26"/>
  <c r="B43" i="26"/>
  <c r="B44" i="26"/>
  <c r="B8" i="26"/>
  <c r="B8" i="25"/>
  <c r="B9" i="25"/>
  <c r="B10" i="25"/>
  <c r="B11" i="25"/>
  <c r="B12" i="25"/>
  <c r="B13" i="25"/>
  <c r="B14" i="25"/>
  <c r="B15" i="25"/>
  <c r="B16" i="25"/>
  <c r="B17" i="25"/>
  <c r="B18" i="25"/>
  <c r="B19" i="25"/>
  <c r="B20" i="25"/>
  <c r="B21" i="25"/>
  <c r="B22" i="25"/>
  <c r="B23" i="25"/>
  <c r="B24" i="25"/>
  <c r="B25" i="25"/>
  <c r="B26" i="25"/>
  <c r="B27" i="25"/>
  <c r="B28" i="25"/>
  <c r="B29" i="25"/>
  <c r="B30" i="25"/>
  <c r="B31" i="25"/>
  <c r="B32" i="25"/>
  <c r="B33" i="25"/>
  <c r="B34" i="25"/>
  <c r="B35" i="25"/>
  <c r="B36" i="25"/>
  <c r="B37" i="25"/>
  <c r="B38" i="25"/>
  <c r="B39" i="25"/>
  <c r="B40" i="25"/>
  <c r="B41" i="25"/>
  <c r="B42" i="25"/>
  <c r="B43" i="25"/>
  <c r="B7" i="25"/>
  <c r="B25" i="23"/>
  <c r="B24" i="23"/>
  <c r="B21" i="23"/>
  <c r="B19" i="23"/>
  <c r="B18" i="23"/>
  <c r="B17" i="23"/>
  <c r="B15" i="23"/>
  <c r="B14" i="23"/>
  <c r="B13" i="23"/>
  <c r="B12" i="23"/>
  <c r="B11" i="23"/>
  <c r="B8" i="23"/>
  <c r="B17" i="22"/>
  <c r="B16" i="22"/>
  <c r="B15" i="22"/>
  <c r="B14" i="22"/>
  <c r="B13" i="22"/>
  <c r="B12" i="22"/>
  <c r="B11" i="22"/>
  <c r="B10" i="22"/>
  <c r="B9" i="22"/>
  <c r="B8" i="22"/>
  <c r="B7" i="22"/>
  <c r="B33" i="21"/>
  <c r="B32" i="21"/>
  <c r="B31" i="21"/>
  <c r="B30" i="21"/>
  <c r="B29" i="21"/>
  <c r="B28" i="21"/>
  <c r="B27" i="21"/>
  <c r="B26" i="21"/>
  <c r="B25" i="21"/>
  <c r="B24" i="21"/>
  <c r="B23" i="21"/>
  <c r="B22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D17" i="19"/>
  <c r="C17" i="19"/>
  <c r="B17" i="19"/>
  <c r="D16" i="19"/>
  <c r="C16" i="19"/>
  <c r="B16" i="19"/>
  <c r="D15" i="19"/>
  <c r="C15" i="19"/>
  <c r="B15" i="19"/>
  <c r="D14" i="19"/>
  <c r="C14" i="19"/>
  <c r="B14" i="19"/>
  <c r="D13" i="19"/>
  <c r="C13" i="19"/>
  <c r="B13" i="19"/>
  <c r="D12" i="19"/>
  <c r="C12" i="19"/>
  <c r="B12" i="19"/>
  <c r="D11" i="19"/>
  <c r="C11" i="19"/>
  <c r="B11" i="19"/>
  <c r="D10" i="19"/>
  <c r="C10" i="19"/>
  <c r="B10" i="19"/>
  <c r="D9" i="19"/>
  <c r="C9" i="19"/>
  <c r="B9" i="19"/>
  <c r="D8" i="19"/>
  <c r="C8" i="19"/>
  <c r="B8" i="19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8" i="2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7" i="1"/>
</calcChain>
</file>

<file path=xl/sharedStrings.xml><?xml version="1.0" encoding="utf-8"?>
<sst xmlns="http://schemas.openxmlformats.org/spreadsheetml/2006/main" count="4047" uniqueCount="1262">
  <si>
    <t>Bruttopræmier/medlemsbidrag</t>
  </si>
  <si>
    <t>Præmier/medlemsbidrag f.e.r. (1 + 2)</t>
  </si>
  <si>
    <t>Indtægter fra tilknyttede virksomheder</t>
  </si>
  <si>
    <t>Indtægter fra associerede virksomheder</t>
  </si>
  <si>
    <t>Indtægter af investeringsejendomme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</si>
  <si>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</si>
  <si>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</si>
  <si>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</si>
  <si>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</si>
  <si>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</si>
  <si>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</si>
  <si>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</si>
  <si>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</si>
  <si>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</si>
  <si>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</si>
  <si>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</si>
  <si>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</si>
  <si>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</si>
  <si>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</si>
  <si>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</si>
  <si>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</si>
  <si>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</si>
  <si>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</si>
  <si>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</si>
  <si>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</si>
  <si>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</si>
  <si>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</si>
  <si>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</si>
  <si>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</si>
  <si>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</si>
  <si>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</si>
  <si>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</si>
  <si>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</si>
  <si>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</si>
  <si>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</si>
  <si>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</si>
  <si>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</si>
  <si>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</si>
  <si>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</si>
  <si>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</si>
  <si>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</si>
  <si>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</si>
  <si>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</si>
  <si>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</si>
  <si>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</si>
  <si>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</si>
  <si>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Renteindtægter og udbytter mv.</t>
  </si>
  <si>
    <t>Kursreguleringer</t>
  </si>
  <si>
    <t>Renteudgifter</t>
  </si>
  <si>
    <t>Administrationsomkostninger i forbindelse med investeringsvirksomhed</t>
  </si>
  <si>
    <t>I alt investeringsafkast (4 + 5 + 6 + 7 + 8 + 9 + 10)</t>
  </si>
  <si>
    <t>Pensionsafkastskat</t>
  </si>
  <si>
    <t>Udbetalte ydelser</t>
  </si>
  <si>
    <t>Modtaget genforsikringsdækning</t>
  </si>
  <si>
    <t>Ændring i erstatningshensættelser</t>
  </si>
  <si>
    <t>Ændring i genforsikringsandel af erstatningshensættelser</t>
  </si>
  <si>
    <t>Ændring i genforsikringsandel af livsforsikrings-/pensionshensættelser</t>
  </si>
  <si>
    <t>Erhvervelsesomkostninger</t>
  </si>
  <si>
    <t>Refusion fra tilknyttede virksomheder</t>
  </si>
  <si>
    <t>Overført investeringsafkast</t>
  </si>
  <si>
    <t>Forsikringsteknisk resultat af syge- og ulykkesforsikring</t>
  </si>
  <si>
    <t>Egenkapitalens investeringsafkast</t>
  </si>
  <si>
    <t>Andre indtægter</t>
  </si>
  <si>
    <t>Resultat af ophørte aktiviteter</t>
  </si>
  <si>
    <t>Skat/pensionsafkastskat for egenkapitalen</t>
  </si>
  <si>
    <t>Syge- og ulykkesforsikring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</si>
  <si>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</si>
  <si>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</si>
  <si>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</si>
  <si>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</si>
  <si>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</si>
  <si>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</si>
  <si>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</si>
  <si>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</si>
  <si>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</si>
  <si>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</si>
  <si>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</si>
  <si>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</si>
  <si>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</si>
  <si>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</si>
  <si>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</si>
  <si>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</si>
  <si>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</si>
  <si>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</si>
  <si>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</si>
  <si>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Bruttopræmier</t>
  </si>
  <si>
    <t>Afgivne forsikringspræmier</t>
  </si>
  <si>
    <t>Ændring i præmiehensættelser</t>
  </si>
  <si>
    <t>Ændring i genforsikringsandel af præmiehensættelser</t>
  </si>
  <si>
    <t>Forsikringsteknisk rente</t>
  </si>
  <si>
    <t>Udbetalte erstatninger</t>
  </si>
  <si>
    <t>Bonus og præmierabatter</t>
  </si>
  <si>
    <t>Administrationsomkostninger</t>
  </si>
  <si>
    <t>Provisioner og gevinstandele fra genforsikringsselskaber</t>
  </si>
  <si>
    <t>Investeringsafkast af syge- og ulykkesforsikring</t>
  </si>
  <si>
    <t>Aktiver</t>
  </si>
  <si>
    <t>Immaterielle aktiver</t>
  </si>
  <si>
    <t>Driftsmidler</t>
  </si>
  <si>
    <t>Domicilejendomme</t>
  </si>
  <si>
    <t>I alt materielle aktiver (2 + 3)</t>
  </si>
  <si>
    <t>Investeringsejendomme</t>
  </si>
  <si>
    <t>Kapitalandele i tilknyttede virksomheder</t>
  </si>
  <si>
    <t>Udlån til tilknyttede virksomheder</t>
  </si>
  <si>
    <t>Kapitalandele i associerede virksomheder</t>
  </si>
  <si>
    <t>Udlån til associerede virksomheder</t>
  </si>
  <si>
    <t>I alt investeringer i tilknyttede og associerede virksomheder (6 + 7 + 8 + 9)</t>
  </si>
  <si>
    <t>Kapitalandele</t>
  </si>
  <si>
    <t>Investeringsforeningsandele</t>
  </si>
  <si>
    <t>Obligationer</t>
  </si>
  <si>
    <t>Andele i kollektive investeringer</t>
  </si>
  <si>
    <t>Pantesikrede udlån</t>
  </si>
  <si>
    <t>Andre udlån</t>
  </si>
  <si>
    <t>Indlån i kreditinstitutter</t>
  </si>
  <si>
    <t>Øvrige</t>
  </si>
  <si>
    <t>Genforsikringsdepoter</t>
  </si>
  <si>
    <t>I alt investeringsaktiver (5 + 10 + 19 + 20)</t>
  </si>
  <si>
    <t>Genforsikringsandele af livsforsikrings-/pensionshensættelser</t>
  </si>
  <si>
    <t>Genforsikringsandele af erstatningshensættelser</t>
  </si>
  <si>
    <t>Tilgodehavender hos forsikringstagere/medlemmer</t>
  </si>
  <si>
    <t>Tilgodehavender hos forsikringsmæglere</t>
  </si>
  <si>
    <t>Tilgodehavender hos forsikringsvirksomheder</t>
  </si>
  <si>
    <t>Tilgodehavender hos tilknyttede virksomheder</t>
  </si>
  <si>
    <t>Tilgodehavender hos associerede virksomheder</t>
  </si>
  <si>
    <t>Andre tilgodehavender</t>
  </si>
  <si>
    <t>Aktuelle skatteaktiver</t>
  </si>
  <si>
    <t>Likvide beholdninger</t>
  </si>
  <si>
    <t>Udskudte skatteaktiver</t>
  </si>
  <si>
    <t>Tilgodehavende renter samt optjent leje</t>
  </si>
  <si>
    <t>Andre periodeafgrænsningsposter</t>
  </si>
  <si>
    <t>Passiver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</si>
  <si>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</si>
  <si>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</si>
  <si>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</si>
  <si>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</si>
  <si>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</si>
  <si>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</si>
  <si>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</si>
  <si>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</si>
  <si>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</si>
  <si>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</si>
  <si>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</si>
  <si>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</si>
  <si>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</si>
  <si>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</si>
  <si>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</si>
  <si>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</si>
  <si>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</si>
  <si>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</si>
  <si>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</si>
  <si>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</si>
  <si>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</si>
  <si>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</si>
  <si>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</si>
  <si>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</si>
  <si>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</si>
  <si>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</si>
  <si>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</si>
  <si>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</si>
  <si>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</si>
  <si>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</si>
  <si>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Aktie- eller garantikapital</t>
  </si>
  <si>
    <t>Overkurs ved emission</t>
  </si>
  <si>
    <t>Opskrivningshenlæggelser</t>
  </si>
  <si>
    <t>Akkumuleret valutakursregulering af udenlandske enheder</t>
  </si>
  <si>
    <t>Akkumuleret værdiregulering af sikringsinstrumenter ved sikring af betalingsstrømme</t>
  </si>
  <si>
    <t>Øvrige værdireguleringer</t>
  </si>
  <si>
    <t>Sikkerhedsfond</t>
  </si>
  <si>
    <t>Vedtægtsmæssige henlæggelser</t>
  </si>
  <si>
    <t>Andre henlæggelser</t>
  </si>
  <si>
    <t>Overført overskud eller underskud</t>
  </si>
  <si>
    <t>Garanterede ydelser</t>
  </si>
  <si>
    <t>Hensættelser til bonus og præmierabatter</t>
  </si>
  <si>
    <t>Pensioner og lignende forpligtelser</t>
  </si>
  <si>
    <t>Udskudte skatteforpligtelser</t>
  </si>
  <si>
    <t>Andre hensættelser</t>
  </si>
  <si>
    <t>Gæld i forbindelse med direkte forsikring</t>
  </si>
  <si>
    <t>Gæld i forbindelse med genforsikring</t>
  </si>
  <si>
    <t>Obligationslån</t>
  </si>
  <si>
    <t>Konvertible gældsbreve</t>
  </si>
  <si>
    <t>Gæld til kreditinstitutter</t>
  </si>
  <si>
    <t>Gæld til tilknyttede virksomheder</t>
  </si>
  <si>
    <t>Gæld til associerede virksomheder</t>
  </si>
  <si>
    <t>Aktuelle skatteforpligtelser</t>
  </si>
  <si>
    <t>Midlertidigt overtagne forpligtelser</t>
  </si>
  <si>
    <t>Anden gæld</t>
  </si>
  <si>
    <t>Periodeafgrænsningsposter</t>
  </si>
  <si>
    <t>Udbyttegivende gældsbreve</t>
  </si>
  <si>
    <t>1.000 kr.</t>
  </si>
  <si>
    <t>Beløb år 
til dato</t>
  </si>
  <si>
    <t>I alt forsikrings-/pensionsydelser f.e.r. (13 + 14)</t>
  </si>
  <si>
    <t>I alt ændring i livsforsikrings-/pensionshensættelser f.e.r. (16 + 17)</t>
  </si>
  <si>
    <t>Ændring i fortjenstmargen</t>
  </si>
  <si>
    <t>Ændring i overskudskapital</t>
  </si>
  <si>
    <t>Forsikrings-/pensionsteknisk resultat (3 + 11 + 12 + 15 + 18 + 19 + 20 + 25 + 26)</t>
  </si>
  <si>
    <t>Andre omkostninger</t>
  </si>
  <si>
    <t>Årets resultat (33 + 34)</t>
  </si>
  <si>
    <t>Ændring i fortjenstmargen og risikomargen</t>
  </si>
  <si>
    <t>Ændring i risikomargen</t>
  </si>
  <si>
    <t>I alt præmieindtægter f.e.r. (36 + 37 + 38 + 39 + 40)</t>
  </si>
  <si>
    <t>Erstatningsudgifter f.e.r. (43 + 44 + 45 + 46 + 47)</t>
  </si>
  <si>
    <t>I alt forsikringsmæssige driftsomkostninger f.e.r. (50 + 51 + 52)</t>
  </si>
  <si>
    <t>I alt forsikrings-/pensionsmæssige driftsomkostninger f.e.r. (21 + 22 + 23 + 24)</t>
  </si>
  <si>
    <t>Forsikringsteknisk resultat af syge- og ulykkesforsikring 
(41 + 42 + 48 + 49 + 53 + 54)</t>
  </si>
  <si>
    <t>I alt andre finansielle investeringsaktiver (11 + 12 + 13 + 14 + 15 + 16 + 17 + 18)</t>
  </si>
  <si>
    <t>Investeringsaktiver tilknyttet markedsrenteprodukter</t>
  </si>
  <si>
    <t>Genforsikringsandele af øvrige</t>
  </si>
  <si>
    <t>Overskudskapital</t>
  </si>
  <si>
    <t>Anden ansvarlig lånekapital</t>
  </si>
  <si>
    <t>Individuelle bonuspotentialer</t>
  </si>
  <si>
    <t>Kollektive bonuspotentialer</t>
  </si>
  <si>
    <t>Risikomargen på gennemsnitsrenteprodukter</t>
  </si>
  <si>
    <t>Hensættelser til markedsrenteprodukter</t>
  </si>
  <si>
    <t>Risikomargen på markedsrenteprodukter</t>
  </si>
  <si>
    <t>Fortjenstmargen på livsforsikringer og investeringskontrakter</t>
  </si>
  <si>
    <t>Erstatningshensættelser (anvendes kun i forbindelse med skadesforsikring)</t>
  </si>
  <si>
    <t>Risikomargen på skadesforsikringskontrakter</t>
  </si>
  <si>
    <t>91.</t>
  </si>
  <si>
    <t>92.</t>
  </si>
  <si>
    <t>93.</t>
  </si>
  <si>
    <t>94.</t>
  </si>
  <si>
    <t>95.</t>
  </si>
  <si>
    <t>Genforsikringsandele af præmiehensættelser</t>
  </si>
  <si>
    <t>I alt genforsikringsandele af hensættelser til forsikringskontrakter/pensionsaftaler (23 + 24 + 25 + 26)</t>
  </si>
  <si>
    <t>I alt tilgodehavender i forbindelse med direkte forsikringskontrakter (28 + 29)</t>
  </si>
  <si>
    <t>I alt tilgodehavender (27 + 30 + 31 + 32 + 33 + 34)</t>
  </si>
  <si>
    <t>I alt andre aktiver (36 + 37 + 38 + 39 + 40)</t>
  </si>
  <si>
    <t>I alt periodeafgrænsningsposter (42 + 43)</t>
  </si>
  <si>
    <t>I alt aktiver (1 + 4 + 21 + 22 + 35 + 41 + 44)</t>
  </si>
  <si>
    <t>Aktiver i midlertidig besiddelse</t>
  </si>
  <si>
    <t>Minoritetsinteresser</t>
  </si>
  <si>
    <t>Foreslået udbytte</t>
  </si>
  <si>
    <t>96.</t>
  </si>
  <si>
    <t>Præmiehensættelser</t>
  </si>
  <si>
    <t>Fortjenstmargen på skadesforsikringskontrakter</t>
  </si>
  <si>
    <t>97.</t>
  </si>
  <si>
    <t>98.</t>
  </si>
  <si>
    <t>I alt akkumulerede værdiændringer (48 + 49 + 50 + 51)</t>
  </si>
  <si>
    <t>I alt reserver (53 + 54 + 55)</t>
  </si>
  <si>
    <t>I alt egenkapital (46 + 47 + 52 + 56 + 57 + 58 + 59)</t>
  </si>
  <si>
    <t>I alt ansvarlig lånekapital (61 + 62)</t>
  </si>
  <si>
    <t>I alt hensættelser til gennemsnitsrenteprodukter (66 + 67 + 68 + 69)</t>
  </si>
  <si>
    <t>I alt hensættelser til markedsrenteprodukter (71 + 72)</t>
  </si>
  <si>
    <t>I alt livsforsikrings-/pensionshensættelser (70 + 73)</t>
  </si>
  <si>
    <t>Ændring i livsforsikrings-/pensionshensættelser</t>
  </si>
  <si>
    <t>BeY</t>
  </si>
  <si>
    <t>Gruppenavn</t>
  </si>
  <si>
    <t>PMTot</t>
  </si>
  <si>
    <t>iak</t>
  </si>
  <si>
    <t>Dm</t>
  </si>
  <si>
    <t>Dejd</t>
  </si>
  <si>
    <t>iakTot</t>
  </si>
  <si>
    <t>invTot</t>
  </si>
  <si>
    <t>Kapa</t>
  </si>
  <si>
    <t>invAn</t>
  </si>
  <si>
    <t>AnKi</t>
  </si>
  <si>
    <t>PUd</t>
  </si>
  <si>
    <t>Xud</t>
  </si>
  <si>
    <t>iKre</t>
  </si>
  <si>
    <t>Xinv</t>
  </si>
  <si>
    <t>Gfd</t>
  </si>
  <si>
    <t>AktTot</t>
  </si>
  <si>
    <t>AGk</t>
  </si>
  <si>
    <t>OEm</t>
  </si>
  <si>
    <t>AVUE</t>
  </si>
  <si>
    <t>AVSB</t>
  </si>
  <si>
    <t>AVTot</t>
  </si>
  <si>
    <t>Sif</t>
  </si>
  <si>
    <t>VeH</t>
  </si>
  <si>
    <t>XH</t>
  </si>
  <si>
    <t>ResTot</t>
  </si>
  <si>
    <t>OvUn</t>
  </si>
  <si>
    <t>HBP</t>
  </si>
  <si>
    <t>GDF</t>
  </si>
  <si>
    <t>GGf</t>
  </si>
  <si>
    <t>KonG</t>
  </si>
  <si>
    <t>GKre</t>
  </si>
  <si>
    <t>MOF</t>
  </si>
  <si>
    <t>GTot</t>
  </si>
  <si>
    <t>AkPa</t>
  </si>
  <si>
    <t>BM</t>
  </si>
  <si>
    <t>IndT</t>
  </si>
  <si>
    <t>IndA</t>
  </si>
  <si>
    <t>IndE</t>
  </si>
  <si>
    <t>Kurs</t>
  </si>
  <si>
    <t>AdmV</t>
  </si>
  <si>
    <t>Pas</t>
  </si>
  <si>
    <t>YTot</t>
  </si>
  <si>
    <t>LP</t>
  </si>
  <si>
    <t>GLP</t>
  </si>
  <si>
    <t>LPTot</t>
  </si>
  <si>
    <t>Fm</t>
  </si>
  <si>
    <t>OKap</t>
  </si>
  <si>
    <t>Eom</t>
  </si>
  <si>
    <t>Aom</t>
  </si>
  <si>
    <t>DTot</t>
  </si>
  <si>
    <t>ROA</t>
  </si>
  <si>
    <t>SEk</t>
  </si>
  <si>
    <t>SB</t>
  </si>
  <si>
    <t>SGP</t>
  </si>
  <si>
    <t>SFR</t>
  </si>
  <si>
    <t>SUE</t>
  </si>
  <si>
    <t>SMG</t>
  </si>
  <si>
    <t>SEh</t>
  </si>
  <si>
    <t>SGEh</t>
  </si>
  <si>
    <t>SBP</t>
  </si>
  <si>
    <t>SEom</t>
  </si>
  <si>
    <t>SAdm</t>
  </si>
  <si>
    <t>SDTot</t>
  </si>
  <si>
    <t>SSU</t>
  </si>
  <si>
    <t>SPTot</t>
  </si>
  <si>
    <t>SRm</t>
  </si>
  <si>
    <t>SETot</t>
  </si>
  <si>
    <t>SRTot</t>
  </si>
  <si>
    <t>SFRm</t>
  </si>
  <si>
    <t>AFp</t>
  </si>
  <si>
    <t>RiU</t>
  </si>
  <si>
    <t>Rug</t>
  </si>
  <si>
    <t>UbY</t>
  </si>
  <si>
    <t>MGd</t>
  </si>
  <si>
    <t>PGG</t>
  </si>
  <si>
    <t>FPTot</t>
  </si>
  <si>
    <t>RSU</t>
  </si>
  <si>
    <t>SAF</t>
  </si>
  <si>
    <t>SPh</t>
  </si>
  <si>
    <t>SPGG</t>
  </si>
  <si>
    <t>RfSTot</t>
  </si>
  <si>
    <t>Oia</t>
  </si>
  <si>
    <t>MATot</t>
  </si>
  <si>
    <t>iakTM</t>
  </si>
  <si>
    <t>GfPh</t>
  </si>
  <si>
    <t>GfLP</t>
  </si>
  <si>
    <t>GfEh</t>
  </si>
  <si>
    <t>Gfx</t>
  </si>
  <si>
    <t>GfTot</t>
  </si>
  <si>
    <t>TFtM</t>
  </si>
  <si>
    <t>TFm</t>
  </si>
  <si>
    <t>TDFTot</t>
  </si>
  <si>
    <t>TFv</t>
  </si>
  <si>
    <t>TTv</t>
  </si>
  <si>
    <t>TAv</t>
  </si>
  <si>
    <t>TTot</t>
  </si>
  <si>
    <t>AkMB</t>
  </si>
  <si>
    <t>ASa</t>
  </si>
  <si>
    <t>USa</t>
  </si>
  <si>
    <t>LBe</t>
  </si>
  <si>
    <t>XVr</t>
  </si>
  <si>
    <t>FUb</t>
  </si>
  <si>
    <t>Mi</t>
  </si>
  <si>
    <t>EkTot</t>
  </si>
  <si>
    <t>AnLk</t>
  </si>
  <si>
    <t>ALTot</t>
  </si>
  <si>
    <t>Phs</t>
  </si>
  <si>
    <t>FmS</t>
  </si>
  <si>
    <t>GY</t>
  </si>
  <si>
    <t>KoBp</t>
  </si>
  <si>
    <t>RmGp</t>
  </si>
  <si>
    <t>HGTot</t>
  </si>
  <si>
    <t>HMrp</t>
  </si>
  <si>
    <t>RMrp</t>
  </si>
  <si>
    <t>MrpTot</t>
  </si>
  <si>
    <t>FmLi</t>
  </si>
  <si>
    <t>EhS</t>
  </si>
  <si>
    <t>RmS</t>
  </si>
  <si>
    <t>HFiTot</t>
  </si>
  <si>
    <t>PLF</t>
  </si>
  <si>
    <t>USf</t>
  </si>
  <si>
    <t>XHen</t>
  </si>
  <si>
    <t>HFTot</t>
  </si>
  <si>
    <t>UdG</t>
  </si>
  <si>
    <t>GTv</t>
  </si>
  <si>
    <t>GAv</t>
  </si>
  <si>
    <t>AkSf</t>
  </si>
  <si>
    <t>XG</t>
  </si>
  <si>
    <t>Pap</t>
  </si>
  <si>
    <t>PasTot</t>
  </si>
  <si>
    <t>iEjd</t>
  </si>
  <si>
    <t>KapTv</t>
  </si>
  <si>
    <t>UTv</t>
  </si>
  <si>
    <t>KapAv</t>
  </si>
  <si>
    <t>UAv</t>
  </si>
  <si>
    <t>Gfdep</t>
  </si>
  <si>
    <t>iaTot</t>
  </si>
  <si>
    <t>Okap</t>
  </si>
  <si>
    <t>RTv</t>
  </si>
  <si>
    <t>Ekia</t>
  </si>
  <si>
    <t>Xind</t>
  </si>
  <si>
    <t>Xomk</t>
  </si>
  <si>
    <t>FinTot</t>
  </si>
  <si>
    <t>AkX</t>
  </si>
  <si>
    <t>AkXTot</t>
  </si>
  <si>
    <t>XTh</t>
  </si>
  <si>
    <t>XPap</t>
  </si>
  <si>
    <t>PapTot</t>
  </si>
  <si>
    <t>TrL</t>
  </si>
  <si>
    <t>I alt hensatte forpligtelser (80 + 81 + 82)</t>
  </si>
  <si>
    <t>I alt gæld (85 + 86 + 87 + 88 + 89 + 90 + 91 + 92 + 93 + 94 + 95)</t>
  </si>
  <si>
    <t>I alt passiver (60 + 63 + 79 + 83 + 84 + 96 + 97)</t>
  </si>
  <si>
    <t>I alt hensættelser til forsikrings- og investeringskontrakter (64 + 65 + 74 + 75 + 76 + 77 + 78 )</t>
  </si>
  <si>
    <t xml:space="preserve">Beløb </t>
  </si>
  <si>
    <t>ObL</t>
  </si>
  <si>
    <t>OhL</t>
  </si>
  <si>
    <t>inBp</t>
  </si>
  <si>
    <t>OgL</t>
  </si>
  <si>
    <t>Resultat før skat (27 + 28 + 29 + 30 + 31 + 32)</t>
  </si>
  <si>
    <t>Res_RSU_BeY</t>
  </si>
  <si>
    <t>Res_SEh_BeY</t>
  </si>
  <si>
    <t>Res_SEk_BeY</t>
  </si>
  <si>
    <t>Res_ResTot_BeY</t>
  </si>
  <si>
    <t>Res_IndE_BeY</t>
  </si>
  <si>
    <t>Res_Eom_BeY</t>
  </si>
  <si>
    <t>Res_RTv_BeY</t>
  </si>
  <si>
    <t>Res_SAdm_BeY</t>
  </si>
  <si>
    <t>Res_FPTot_BeY</t>
  </si>
  <si>
    <t>Res_PGG_BeY</t>
  </si>
  <si>
    <t>Res_RiU_BeY</t>
  </si>
  <si>
    <t>Res_SDTot_BeY</t>
  </si>
  <si>
    <t>Res_SFR_BeY</t>
  </si>
  <si>
    <t>Res_SGP_BeY</t>
  </si>
  <si>
    <t>Res_GLP_BeY</t>
  </si>
  <si>
    <t>Res_AdmV_BeY</t>
  </si>
  <si>
    <t>Res_AFp_BeY</t>
  </si>
  <si>
    <t>Res_MGd_BeY</t>
  </si>
  <si>
    <t>Res_Okap_BeY</t>
  </si>
  <si>
    <t>Res_Pas_BeY</t>
  </si>
  <si>
    <t>Res_RfSTot_BeY</t>
  </si>
  <si>
    <t>Res_ROA_BeY</t>
  </si>
  <si>
    <t>Res_Rug_BeY</t>
  </si>
  <si>
    <t>Res_SB_BeY</t>
  </si>
  <si>
    <t>Res_SETot_BeY</t>
  </si>
  <si>
    <t>Res_iaTot_BeY</t>
  </si>
  <si>
    <t>Res_IndA_BeY</t>
  </si>
  <si>
    <t>Res_IndT_BeY</t>
  </si>
  <si>
    <t>Res_Kurs_BeY</t>
  </si>
  <si>
    <t>Res_LP_BeY</t>
  </si>
  <si>
    <t>Res_LPTot_BeY</t>
  </si>
  <si>
    <t>Res_SGEh_BeY</t>
  </si>
  <si>
    <t>Res_Oia_BeY</t>
  </si>
  <si>
    <t>Res_Aom_BeY</t>
  </si>
  <si>
    <t>Res_BM_BeY</t>
  </si>
  <si>
    <t>Res_PMTot_BeY</t>
  </si>
  <si>
    <t>Res_DTot_BeY</t>
  </si>
  <si>
    <t>Res_Ekia_BeY</t>
  </si>
  <si>
    <t>Res_Fm_BeY</t>
  </si>
  <si>
    <t>Res_SAF_BeY</t>
  </si>
  <si>
    <t>Res_SEom_BeY</t>
  </si>
  <si>
    <t>Res_SBP_BeY</t>
  </si>
  <si>
    <t>Res_YTot_BeY</t>
  </si>
  <si>
    <t>Res_UbY_BeY</t>
  </si>
  <si>
    <t>Res_SMG_BeY</t>
  </si>
  <si>
    <t>Res_Xind_BeY</t>
  </si>
  <si>
    <t>Res_SRm_BeY</t>
  </si>
  <si>
    <t>Res_SPTot_BeY</t>
  </si>
  <si>
    <t>Res_SPh_BeY</t>
  </si>
  <si>
    <t>Res_SSU_BeY</t>
  </si>
  <si>
    <t>Res_SUE_BeY</t>
  </si>
  <si>
    <t>Res_SPGG_BeY</t>
  </si>
  <si>
    <t>Res_SRTot_BeY</t>
  </si>
  <si>
    <t>Res_Xomk_BeY</t>
  </si>
  <si>
    <t>Res_SFRm_BeY</t>
  </si>
  <si>
    <t>Bal_AkPa_ALTot</t>
  </si>
  <si>
    <t>Bal_AkPa_AkX</t>
  </si>
  <si>
    <t>Bal_AkPa_AkSf</t>
  </si>
  <si>
    <t>Bal_AkPa_AGk</t>
  </si>
  <si>
    <t>Bal_AkPa_OKap</t>
  </si>
  <si>
    <t>Bal_AkPa_ObL</t>
  </si>
  <si>
    <t>Bal_AkPa_AktTot</t>
  </si>
  <si>
    <t>Bal_AkPa_AkXTot</t>
  </si>
  <si>
    <t>Bal_AkPa_LBe</t>
  </si>
  <si>
    <t>Bal_AkPa_invAn</t>
  </si>
  <si>
    <t>Bal_AkPa_iEjd</t>
  </si>
  <si>
    <t>Bal_AkPa_iakTot</t>
  </si>
  <si>
    <t>Bal_AkPa_iakTM</t>
  </si>
  <si>
    <t>Bal_AkPa_HMrp</t>
  </si>
  <si>
    <t>Bal_AkPa_HGTot</t>
  </si>
  <si>
    <t>Bal_AkPa_HFTot</t>
  </si>
  <si>
    <t>Bal_AkPa_HFiTot</t>
  </si>
  <si>
    <t>Bal_AkPa_HBP</t>
  </si>
  <si>
    <t>Bal_AkPa_GY</t>
  </si>
  <si>
    <t>Bal_AkPa_GTv</t>
  </si>
  <si>
    <t>Bal_AkPa_GTot</t>
  </si>
  <si>
    <t>Bal_AkPa_GKre</t>
  </si>
  <si>
    <t>Bal_AkPa_GGf</t>
  </si>
  <si>
    <t>Bal_AkPa_GfTot</t>
  </si>
  <si>
    <t>Bal_AkPa_GfEh</t>
  </si>
  <si>
    <t>Bal_AkPa_GDF</t>
  </si>
  <si>
    <t>Bal_AkPa_FUb</t>
  </si>
  <si>
    <t>Bal_AkPa_FmLi</t>
  </si>
  <si>
    <t>Bal_AkPa_FinTot</t>
  </si>
  <si>
    <t>Bal_AkPa_EkTot</t>
  </si>
  <si>
    <t>Bal_AkPa_EhS</t>
  </si>
  <si>
    <t>Bal_AkPa_invTot</t>
  </si>
  <si>
    <t>Bal_AkPa_Kapa</t>
  </si>
  <si>
    <t>Bal_AkPa_Dm</t>
  </si>
  <si>
    <t>Bal_AkPa_KapAv</t>
  </si>
  <si>
    <t>Bal_AkPa_KapTv</t>
  </si>
  <si>
    <t>Bal_AkPa_AVTot</t>
  </si>
  <si>
    <t>Bal_AkPa_LPTot</t>
  </si>
  <si>
    <t>Bal_AkPa_MATot</t>
  </si>
  <si>
    <t>Bal_AkPa_ASa</t>
  </si>
  <si>
    <t>Bal_AkPa_MrpTot</t>
  </si>
  <si>
    <t>Bal_AkPa_AnLk</t>
  </si>
  <si>
    <t>Bal_AkPa_XG</t>
  </si>
  <si>
    <t>Bal_AkPa_TTv</t>
  </si>
  <si>
    <t>Bal_AkPa_PapTot</t>
  </si>
  <si>
    <t>Bal_AkPa_Sif</t>
  </si>
  <si>
    <t>Bal_AkPa_TFv</t>
  </si>
  <si>
    <t>Bal_AkPa_TrL</t>
  </si>
  <si>
    <t>Bal_AkPa_XHen</t>
  </si>
  <si>
    <t>Bal_AkPa_Xinv</t>
  </si>
  <si>
    <t>Bal_AkPa_TTot</t>
  </si>
  <si>
    <t>Bal_AkPa_PasTot</t>
  </si>
  <si>
    <t>Bal_AkPa_RmS</t>
  </si>
  <si>
    <t>Bal_AkPa_XPap</t>
  </si>
  <si>
    <t>Bal_AkPa_USf</t>
  </si>
  <si>
    <t>Bal_AkPa_TDFTot</t>
  </si>
  <si>
    <t>Bal_AkPa_PUd</t>
  </si>
  <si>
    <t>Bal_AkPa_TFtM</t>
  </si>
  <si>
    <t>Bal_AkPa_XTh</t>
  </si>
  <si>
    <t>Bal_AkPa_Xud</t>
  </si>
  <si>
    <t>Bal_AkPa_ResTot</t>
  </si>
  <si>
    <t>Bal_AkPa_Pap</t>
  </si>
  <si>
    <t>Bal_AkPa_USa</t>
  </si>
  <si>
    <t>Bal_AkPa_Phs</t>
  </si>
  <si>
    <t>Bal_AkPa_OvUn</t>
  </si>
  <si>
    <t>Bal_AkPa_KoBp</t>
  </si>
  <si>
    <t>Bal_AkPa_inBp</t>
  </si>
  <si>
    <t>Bal_AkPa_AnKi</t>
  </si>
  <si>
    <t>Bal_AkPa_AkMB</t>
  </si>
  <si>
    <t>Bal_AkPa_OhL</t>
  </si>
  <si>
    <t>Bal_AkPa_OgL</t>
  </si>
  <si>
    <t>Bal_AkPa_KonG</t>
  </si>
  <si>
    <t>Bal_AkPa_OEm</t>
  </si>
  <si>
    <t>Bal_AkPa_iKre</t>
  </si>
  <si>
    <t>Bal_AkPa_iak</t>
  </si>
  <si>
    <t>Bal_AkPa_Gfx</t>
  </si>
  <si>
    <t>Bal_AkPa_GfPh</t>
  </si>
  <si>
    <t>Bal_AkPa_GfLP</t>
  </si>
  <si>
    <t>Bal_AkPa_Gfdep</t>
  </si>
  <si>
    <t>Bal_AkPa_Gfd</t>
  </si>
  <si>
    <t>Bal_AkPa_GAv</t>
  </si>
  <si>
    <t>Bal_AkPa_Dejd</t>
  </si>
  <si>
    <t>Bal_AkPa_AVUE</t>
  </si>
  <si>
    <t>Bal_AkPa_AVSB</t>
  </si>
  <si>
    <t>Bal_AkPa_MOF</t>
  </si>
  <si>
    <t>Bal_AkPa_UAv</t>
  </si>
  <si>
    <t>Bal_AkPa_TAv</t>
  </si>
  <si>
    <t>Bal_AkPa_XVr</t>
  </si>
  <si>
    <t>Bal_AkPa_UdG</t>
  </si>
  <si>
    <t>Bal_AkPa_TFm</t>
  </si>
  <si>
    <t>Bal_AkPa_VeH</t>
  </si>
  <si>
    <t>Bal_AkPa_PLF</t>
  </si>
  <si>
    <t>Bal_AkPa_RmGp</t>
  </si>
  <si>
    <t>Bal_AkPa_RMrp</t>
  </si>
  <si>
    <t>Bal_AkPa_UTv</t>
  </si>
  <si>
    <t>Bal_AkPa_XH</t>
  </si>
  <si>
    <t>Bal_AkPa_FmS</t>
  </si>
  <si>
    <t>Bal_AkPa_Mi</t>
  </si>
  <si>
    <t>LY_TUg_LuA</t>
  </si>
  <si>
    <t>LY_SumU_GL</t>
  </si>
  <si>
    <t>LY_Sumi_LuA</t>
  </si>
  <si>
    <t>LY_KUB_LuA</t>
  </si>
  <si>
    <t>LY_KUB_GL</t>
  </si>
  <si>
    <t>LY_SumD_LuA</t>
  </si>
  <si>
    <t>LY_SumD_LiA</t>
  </si>
  <si>
    <t>LY_Sumi_LiA</t>
  </si>
  <si>
    <t>LY_Sumi_GL</t>
  </si>
  <si>
    <t>LY_PRy_LuA</t>
  </si>
  <si>
    <t>LY_PRy_LiA</t>
  </si>
  <si>
    <t>LY_PRy_GL</t>
  </si>
  <si>
    <t>LY_TUg_LiA</t>
  </si>
  <si>
    <t>LY_TUg_GL</t>
  </si>
  <si>
    <t>LY_KUB_LiA</t>
  </si>
  <si>
    <t>LY_DFtot_GL</t>
  </si>
  <si>
    <t>LY_DFtot_LuA</t>
  </si>
  <si>
    <t>LY_DFtot_LiA</t>
  </si>
  <si>
    <t>LY_SumK_GL</t>
  </si>
  <si>
    <t>LY_SumK_LiA</t>
  </si>
  <si>
    <t>LY_SumK_LuA</t>
  </si>
  <si>
    <t>LY_URS_GL</t>
  </si>
  <si>
    <t>LY_URS_LiA</t>
  </si>
  <si>
    <t>LY_URS_LuA</t>
  </si>
  <si>
    <t>LY_Fop_GL</t>
  </si>
  <si>
    <t>LY_SumD_GL</t>
  </si>
  <si>
    <t>LY_Fop_LiA</t>
  </si>
  <si>
    <t>LY_SumU_LuA</t>
  </si>
  <si>
    <t>LY_SumU_LiA</t>
  </si>
  <si>
    <t>LY_Fop_LuA</t>
  </si>
  <si>
    <t>RUK_SRUK_ifa</t>
  </si>
  <si>
    <t>RUK_SRUK_RiKre</t>
  </si>
  <si>
    <t>RUK_SRUK_RiPU</t>
  </si>
  <si>
    <t>RUK_SRUK_RObL</t>
  </si>
  <si>
    <t>RUK_SRUK_iObL</t>
  </si>
  <si>
    <t>RUK_SRUK_Udinv</t>
  </si>
  <si>
    <t>RUK_SRUK_Kap</t>
  </si>
  <si>
    <t>RUK_SRUK_XU</t>
  </si>
  <si>
    <t>RUK_SRUK_UdKap</t>
  </si>
  <si>
    <t>RUK_SRUK_KursTot</t>
  </si>
  <si>
    <t>RUK_SRUK_RiXU</t>
  </si>
  <si>
    <t>RUK_SRUK_RUtot</t>
  </si>
  <si>
    <t>RUK_SRUK_iejd</t>
  </si>
  <si>
    <t>RUK_SRUK_ObL</t>
  </si>
  <si>
    <t>RUK_SRUK_PsU</t>
  </si>
  <si>
    <t>RUK_SRUK_iKre</t>
  </si>
  <si>
    <t>RUK_SRUK_AFi</t>
  </si>
  <si>
    <t>RUK_SRUK_RUTv</t>
  </si>
  <si>
    <t>RUK_SRUK_XRU</t>
  </si>
  <si>
    <t>RUK_SRUK_XReg</t>
  </si>
  <si>
    <t>RUK_SRUK_RiTg</t>
  </si>
  <si>
    <t>RUK_SRUK_RUAv</t>
  </si>
  <si>
    <t>RUK_SRUK_RiKi</t>
  </si>
  <si>
    <t>RUK_SRUK_RiGf</t>
  </si>
  <si>
    <t>RUK_SRUK_Kinv</t>
  </si>
  <si>
    <t>RUK_SRUK_Dejd</t>
  </si>
  <si>
    <t>RUK_SRUK_Gfd</t>
  </si>
  <si>
    <t>Akt_MGB_UL</t>
  </si>
  <si>
    <t>Akt_MKtot_UL</t>
  </si>
  <si>
    <t>Akt_MouTot_UL</t>
  </si>
  <si>
    <t>Akt_GouTot_UL</t>
  </si>
  <si>
    <t>Akt_GSO_UL</t>
  </si>
  <si>
    <t>Akt_Gafi_UL</t>
  </si>
  <si>
    <t>Akt_MNK_UL</t>
  </si>
  <si>
    <t>Akt_MKO_UL</t>
  </si>
  <si>
    <t>Akt_Mxi_UL</t>
  </si>
  <si>
    <t>Akt_GGB_UL</t>
  </si>
  <si>
    <t>Akt_GNK_UL</t>
  </si>
  <si>
    <t>Akt_GUK_UL</t>
  </si>
  <si>
    <t>Akt_GKtot_UL</t>
  </si>
  <si>
    <t>Akt_GKO_UL</t>
  </si>
  <si>
    <t>Akt_GUL_UL</t>
  </si>
  <si>
    <t>Akt_Gdv_UL</t>
  </si>
  <si>
    <t>Akt_Gxi_UL</t>
  </si>
  <si>
    <t>Akt_MUK_UL</t>
  </si>
  <si>
    <t>Akt_MSO_UL</t>
  </si>
  <si>
    <t>Akt_GiO_UL</t>
  </si>
  <si>
    <t>Akt_MiO_UL</t>
  </si>
  <si>
    <t>Akt_MUL_UL</t>
  </si>
  <si>
    <t>Akt_Mdv_UL</t>
  </si>
  <si>
    <t>Akt_Mafi_UL</t>
  </si>
  <si>
    <t>FpD_SDo_HL</t>
  </si>
  <si>
    <t>FpD_SDo_Ans</t>
  </si>
  <si>
    <t>FpD_SDo_ReTv</t>
  </si>
  <si>
    <t>FpD_SDo_Pudg</t>
  </si>
  <si>
    <t>FpD_SDo_ProS</t>
  </si>
  <si>
    <t>FpD_SDo_Xomk</t>
  </si>
  <si>
    <t>FpD_SDo_Otot</t>
  </si>
  <si>
    <t>FpD_SDo_PGGf</t>
  </si>
  <si>
    <t>FpD_SDo_ProF</t>
  </si>
  <si>
    <t>FpD_SDo_Adm</t>
  </si>
  <si>
    <t>FpD_SDo_Domk</t>
  </si>
  <si>
    <t>regnper</t>
  </si>
  <si>
    <t>regnr</t>
  </si>
  <si>
    <t>REPORTERNAME</t>
  </si>
  <si>
    <t>Lph_TiAk_pTot</t>
  </si>
  <si>
    <t>Lph_TiRi_pTot</t>
  </si>
  <si>
    <t>Lph_BM_pTot</t>
  </si>
  <si>
    <t>Lph_TiOm_pTot</t>
  </si>
  <si>
    <t>Lph_VrU_pTot</t>
  </si>
  <si>
    <t>Lph_LhP_pTot</t>
  </si>
  <si>
    <t>Lph_Rhx_pTot</t>
  </si>
  <si>
    <t>Lph_RHP_pTot</t>
  </si>
  <si>
    <t>Lph_FHTot_pTot</t>
  </si>
  <si>
    <t>Lph_RHU_pTot</t>
  </si>
  <si>
    <t>Lph_BPu_pTot</t>
  </si>
  <si>
    <t>Lph_FpHTot_pTot</t>
  </si>
  <si>
    <t>Lph_KBP_pTot</t>
  </si>
  <si>
    <t>Lph_FmU_pTot</t>
  </si>
  <si>
    <t>Lph_LPU_pTot</t>
  </si>
  <si>
    <t>Lph_FPy_pTot</t>
  </si>
  <si>
    <t>Lph_FmP_pTot</t>
  </si>
  <si>
    <t>Lph_VrP_pTot</t>
  </si>
  <si>
    <t>Lph_Fphx_pTot</t>
  </si>
  <si>
    <t>AP Pension Livsforsikringsaktieselskab</t>
  </si>
  <si>
    <t>Danica Pension, Livsforsikringsaktieselskab</t>
  </si>
  <si>
    <t>Forsikrings-Aktieselskabet ALKA Liv II</t>
  </si>
  <si>
    <t>Forsikringsselskabet Alm. Brand Liv og Pension A/S</t>
  </si>
  <si>
    <t>Industriens Pensionsforsikring A/S</t>
  </si>
  <si>
    <t>Nordea Liv &amp; Pension, livsforsikringsselskab A/S</t>
  </si>
  <si>
    <t>Norli Pension Livsforsikring A/S</t>
  </si>
  <si>
    <t>Nykredit Livsforsikring A/S</t>
  </si>
  <si>
    <t>PFA PENSION, FORSIKRINGSAKTIESELSKAB.</t>
  </si>
  <si>
    <t>PKA+Pension forsikringsselskab A/S</t>
  </si>
  <si>
    <t>PenSam Liv forsikringsaktieselskab</t>
  </si>
  <si>
    <t>PensionDanmark Pensionsforsikringsaktieselskab</t>
  </si>
  <si>
    <t>SEB Pensionsforsikring A/S</t>
  </si>
  <si>
    <t>Sampension KP Livsforsikring A/S</t>
  </si>
  <si>
    <t>Skandia Link Livsforsikring A/S</t>
  </si>
  <si>
    <t>Topdanmark Livsforsikring A/S</t>
  </si>
  <si>
    <t>Tryg Livsforsikring A/S</t>
  </si>
  <si>
    <t>Arkitekternes Pensionskasse</t>
  </si>
  <si>
    <t>Danske civil- og akademiingeniørers Pensionskasse</t>
  </si>
  <si>
    <t>Juristernes &amp; Økonomernes Pensionskasse</t>
  </si>
  <si>
    <t>LÆGERNES PENSION - pensionskassen for læger</t>
  </si>
  <si>
    <t>MP PENSION - PENSIONSKASSEN FOR MAGISTRE &amp; PSYKOLOGER</t>
  </si>
  <si>
    <t>PENSIONSKASSEN FOR SOCIALRÅDGIVERE , SOCIALPÆDAGOGER OG KONTORPERSONALE</t>
  </si>
  <si>
    <t>Pensionskassen PenSam</t>
  </si>
  <si>
    <t>Pensionskassen for Børne- og Ungdomspædagoger</t>
  </si>
  <si>
    <t>Pensionskassen for Farmakonomer</t>
  </si>
  <si>
    <t>Pensionskassen for Jordbrugsakademikere og Dyrlæger</t>
  </si>
  <si>
    <t>Pensionskassen for Sundhedsfaglige</t>
  </si>
  <si>
    <t>Pensionskassen for Sygeplejersker og Lægesekretærer</t>
  </si>
  <si>
    <t>Pensionskassen for teknikum- og diplomingeniører</t>
  </si>
  <si>
    <t>Tilbage til indholdsfortegnelsen</t>
  </si>
  <si>
    <t>Tabel 1.1 Resultatopgørelse</t>
  </si>
  <si>
    <t>Tabel 1.2 Balance</t>
  </si>
  <si>
    <t>1.000 kr. /antal</t>
  </si>
  <si>
    <t>Livsforsikrings-
kontrakter tegnet uden for ansættelsesforhold</t>
  </si>
  <si>
    <t>Livsforsikrings-
kontrakter tegnet som led i et ansættelsesforhold</t>
  </si>
  <si>
    <t>Gruppeliv</t>
  </si>
  <si>
    <t>Direkte forsikring</t>
  </si>
  <si>
    <t>Løbende præmier/bidrag</t>
  </si>
  <si>
    <t>LuA</t>
  </si>
  <si>
    <t>LiA</t>
  </si>
  <si>
    <t>GL</t>
  </si>
  <si>
    <t>Lpb</t>
  </si>
  <si>
    <t>Engangspræmier/bidrag</t>
  </si>
  <si>
    <t>Epb</t>
  </si>
  <si>
    <t>I alt (1 + 2)</t>
  </si>
  <si>
    <t>DFtot</t>
  </si>
  <si>
    <t>Heraf</t>
  </si>
  <si>
    <t>Livsforsikringskontrakter med ret til bonus</t>
  </si>
  <si>
    <t>LmB</t>
  </si>
  <si>
    <t>Livsforsikringskontrakter uden ret til bonus</t>
  </si>
  <si>
    <t>LuB</t>
  </si>
  <si>
    <t>Unit-linked kontrakter med garanti om minimumsforrentning</t>
  </si>
  <si>
    <t>UmG</t>
  </si>
  <si>
    <t>Unit-linked kontrakter uden garanti om minimumsforrentning</t>
  </si>
  <si>
    <t>UuG</t>
  </si>
  <si>
    <t>Antal forsikringskontrakter</t>
  </si>
  <si>
    <t>AFk</t>
  </si>
  <si>
    <t>Direkte livsforsikrings-
kontrakter i alt</t>
  </si>
  <si>
    <t>Heraf forsikrings-
kontrakter</t>
  </si>
  <si>
    <t>Heraf investerings-
kontrakter</t>
  </si>
  <si>
    <t>Indirekte livsforsikrings-
kontrakter</t>
  </si>
  <si>
    <t>DLtot</t>
  </si>
  <si>
    <t>HF</t>
  </si>
  <si>
    <t>Hi</t>
  </si>
  <si>
    <t>idL</t>
  </si>
  <si>
    <t>Ltot</t>
  </si>
  <si>
    <t>Summer ved død</t>
  </si>
  <si>
    <t>SumD</t>
  </si>
  <si>
    <t>Summer ved invaliditet</t>
  </si>
  <si>
    <t>Sumi</t>
  </si>
  <si>
    <t>Summer ved udløb</t>
  </si>
  <si>
    <t>SumU</t>
  </si>
  <si>
    <t>Pensions- og renteydelser</t>
  </si>
  <si>
    <t>PRy</t>
  </si>
  <si>
    <t>Tilbagekøb/udtrædelsesgodtgørelser</t>
  </si>
  <si>
    <t>TUg</t>
  </si>
  <si>
    <t>Kontant udbetalte bonusbeløb</t>
  </si>
  <si>
    <t>KUB</t>
  </si>
  <si>
    <t>Forsikringspræmier</t>
  </si>
  <si>
    <t>Fop</t>
  </si>
  <si>
    <t>Udgifter til revalidering og sygebehandling</t>
  </si>
  <si>
    <t>URS</t>
  </si>
  <si>
    <t>Forsikringssummer ved kritisk sygdom</t>
  </si>
  <si>
    <t>SumK</t>
  </si>
  <si>
    <t>I alt (1 + 2 + 3 + 4 + 5 + 6 + 7 + 8 + 9)</t>
  </si>
  <si>
    <t>Heraf forsikrings-kontrakter med ret til bonus</t>
  </si>
  <si>
    <t>Heraf forsikrings-
kontrakter uden ret til bonus</t>
  </si>
  <si>
    <t>Heraf investerings-
kontrakter med ret til bonus</t>
  </si>
  <si>
    <t>Heraf investerings-
kontrakter uden ret til bonus</t>
  </si>
  <si>
    <t>I alt</t>
  </si>
  <si>
    <t>DL</t>
  </si>
  <si>
    <t>FmB</t>
  </si>
  <si>
    <t>FuB</t>
  </si>
  <si>
    <t>imB</t>
  </si>
  <si>
    <t>iuB</t>
  </si>
  <si>
    <t>Ytot</t>
  </si>
  <si>
    <t>Beløb</t>
  </si>
  <si>
    <t>Specifikation af renter og udbytter mv.</t>
  </si>
  <si>
    <t>Renter af udlån til tilknyttede virksomheder</t>
  </si>
  <si>
    <t>RUTv</t>
  </si>
  <si>
    <t>Renter af udlån til associerede virksomheder</t>
  </si>
  <si>
    <t>RUAv</t>
  </si>
  <si>
    <t>Udbytter af kapitalandele</t>
  </si>
  <si>
    <t>UdKap</t>
  </si>
  <si>
    <t>Udbytter af investeringsforeningsandele</t>
  </si>
  <si>
    <t>Udinv</t>
  </si>
  <si>
    <t>Renteindtægter af obligationer</t>
  </si>
  <si>
    <t>RObL</t>
  </si>
  <si>
    <t>Indeksregulering af indeksobligationer</t>
  </si>
  <si>
    <t>iObL</t>
  </si>
  <si>
    <t>Renteindtægter af andele i kollektive investeringer</t>
  </si>
  <si>
    <t>RiKi</t>
  </si>
  <si>
    <t>Renteindtægter af pantesikrede udlån</t>
  </si>
  <si>
    <t>RiPU</t>
  </si>
  <si>
    <t>Renteindtægter af andre udlån</t>
  </si>
  <si>
    <t>RiXU</t>
  </si>
  <si>
    <t>Renteindtægter af indlån i kreditinstitutter</t>
  </si>
  <si>
    <t>RiKre</t>
  </si>
  <si>
    <t>Renteindtægter af genforsikringsdepoter</t>
  </si>
  <si>
    <t>RiGf</t>
  </si>
  <si>
    <t>Renteindtægter af tilgodehavender</t>
  </si>
  <si>
    <t>RiTg</t>
  </si>
  <si>
    <t>Øvrige renter og udbytter</t>
  </si>
  <si>
    <t>XRU</t>
  </si>
  <si>
    <t>I alt renter og udbytter mv. 
(1 + 2 + 3 + 4 + 5 + 6 + 7 + 8 + 9 + 10 + 11 + 12 + 13)</t>
  </si>
  <si>
    <t>RUtot</t>
  </si>
  <si>
    <t>Specifikation af kursreguleringer</t>
  </si>
  <si>
    <t>iejd</t>
  </si>
  <si>
    <t>Kap</t>
  </si>
  <si>
    <t>ifa</t>
  </si>
  <si>
    <t>Kinv</t>
  </si>
  <si>
    <t>PsU</t>
  </si>
  <si>
    <t>XU</t>
  </si>
  <si>
    <t>Afledte finansielle instrumenter</t>
  </si>
  <si>
    <t>AFi</t>
  </si>
  <si>
    <t>XReg</t>
  </si>
  <si>
    <t>I alt kursreguleringer 
(15 + 16 + 17 + 18 + 19 + 20 + 21 + 22 + 23 + 24 + 25 + 26)</t>
  </si>
  <si>
    <t>KursTot</t>
  </si>
  <si>
    <t>SRUK</t>
  </si>
  <si>
    <t>Provisioner til salgsmedarbejdere mv.</t>
  </si>
  <si>
    <t>ProS</t>
  </si>
  <si>
    <t>Provisioner til andre forsikringsselskaber</t>
  </si>
  <si>
    <t>ProF</t>
  </si>
  <si>
    <t>Personaleudgifter</t>
  </si>
  <si>
    <t>Pudg</t>
  </si>
  <si>
    <t>Administrationsvederlag</t>
  </si>
  <si>
    <t>Adm</t>
  </si>
  <si>
    <t>Husleje</t>
  </si>
  <si>
    <t>HL</t>
  </si>
  <si>
    <t>Driftsomkostninger vedrørende domicilejendomme</t>
  </si>
  <si>
    <t>Domk</t>
  </si>
  <si>
    <t>Af- og nedskrivninger</t>
  </si>
  <si>
    <t>Ans</t>
  </si>
  <si>
    <t>Andre erhvervelses- og administrationsomkostninger</t>
  </si>
  <si>
    <t>ReTv</t>
  </si>
  <si>
    <t>PGGf</t>
  </si>
  <si>
    <t>I alt forsikrings-/pensionsmæssige driftsomkostninger 
(1 + 2 + 3 + 4 + 5 + 6 + 7 + 8 + 9 + 10)</t>
  </si>
  <si>
    <t>Otot</t>
  </si>
  <si>
    <t>SDo</t>
  </si>
  <si>
    <t>1.000 kr./antal</t>
  </si>
  <si>
    <t>Personaleudgifter mv.</t>
  </si>
  <si>
    <t>Gennemsnitligt antal heltidsbeskæftigede i regnskabsåret</t>
  </si>
  <si>
    <t>GAH</t>
  </si>
  <si>
    <t>Samlede lønninger og vederlag mv.</t>
  </si>
  <si>
    <t>Løn</t>
  </si>
  <si>
    <t>Lon</t>
  </si>
  <si>
    <t>Pension</t>
  </si>
  <si>
    <t>Pen</t>
  </si>
  <si>
    <t>Andre udgifter til social sikring</t>
  </si>
  <si>
    <t>SoSi</t>
  </si>
  <si>
    <t>Afgifter beregnet på grundlag af personaleantallet eller lønsummen</t>
  </si>
  <si>
    <t>Afg</t>
  </si>
  <si>
    <t>I alt personaleudgifter mv. (2 + 3 + 4 + 5)</t>
  </si>
  <si>
    <t>PuTot</t>
  </si>
  <si>
    <t>Heraf lønninger og vederlag til</t>
  </si>
  <si>
    <t>Repræsentantskab</t>
  </si>
  <si>
    <t>Rep</t>
  </si>
  <si>
    <t>Bestyrelse</t>
  </si>
  <si>
    <t>Bes</t>
  </si>
  <si>
    <t>Direktion</t>
  </si>
  <si>
    <t>Dir</t>
  </si>
  <si>
    <t>Heraf tantieme til</t>
  </si>
  <si>
    <t>Bestyrelsen</t>
  </si>
  <si>
    <t>TaBes</t>
  </si>
  <si>
    <t>Revisionsudgifter mv.</t>
  </si>
  <si>
    <t>Samlet revisionshonorar til revisor (eller revisionsvirksomhed) for det forløbne regnskabsår</t>
  </si>
  <si>
    <t>RhTot</t>
  </si>
  <si>
    <t>Heraf for andre ydelser end revision</t>
  </si>
  <si>
    <t>XyTot</t>
  </si>
  <si>
    <t>PeRe</t>
  </si>
  <si>
    <t>1.000 kr./pct.</t>
  </si>
  <si>
    <t>Ultimo</t>
  </si>
  <si>
    <t>Gennemsnitsrenteprodukter</t>
  </si>
  <si>
    <t>Grunde og bygninger</t>
  </si>
  <si>
    <t>UL</t>
  </si>
  <si>
    <t>GGB</t>
  </si>
  <si>
    <t>Noterede kapitalandele</t>
  </si>
  <si>
    <t>GNK</t>
  </si>
  <si>
    <t>Unoterede kapitalandele</t>
  </si>
  <si>
    <t>GUK</t>
  </si>
  <si>
    <t>Kapitalandele i alt (2 + 3)</t>
  </si>
  <si>
    <t>GKtot</t>
  </si>
  <si>
    <t>Stats- og realkreditobligationer</t>
  </si>
  <si>
    <t>GSO</t>
  </si>
  <si>
    <t>Indeksobligationer</t>
  </si>
  <si>
    <t>GiO</t>
  </si>
  <si>
    <t>Kreditobligationer og emerging markets obligationer</t>
  </si>
  <si>
    <t>GKO</t>
  </si>
  <si>
    <t>Udlån mv.</t>
  </si>
  <si>
    <t>GUL</t>
  </si>
  <si>
    <t>Obligationer og udlån i alt (5 + 6 + 7 + 8)</t>
  </si>
  <si>
    <t>GouTot</t>
  </si>
  <si>
    <t>Dattervirksomheder</t>
  </si>
  <si>
    <t>Gdv</t>
  </si>
  <si>
    <t>Øvrige investeringsaktiver</t>
  </si>
  <si>
    <t>Gxi</t>
  </si>
  <si>
    <t>Afledte finansielle instrumenter til sikring af nettoændringen af aktiver og forpligtelser</t>
  </si>
  <si>
    <t>Gafi</t>
  </si>
  <si>
    <t>Markedsrenteprodukter</t>
  </si>
  <si>
    <t>MGB</t>
  </si>
  <si>
    <t>MNK</t>
  </si>
  <si>
    <t>MUK</t>
  </si>
  <si>
    <t>Kapitalandele i alt (14 + 15)</t>
  </si>
  <si>
    <t>MKtot</t>
  </si>
  <si>
    <t>MSO</t>
  </si>
  <si>
    <t>MiO</t>
  </si>
  <si>
    <t>MKO</t>
  </si>
  <si>
    <t>MUL</t>
  </si>
  <si>
    <t>Obligationer og udlån i alt (17 + 18 + 19 + 20)</t>
  </si>
  <si>
    <t>MouTot</t>
  </si>
  <si>
    <t>Mdv</t>
  </si>
  <si>
    <t>Mxi</t>
  </si>
  <si>
    <t>Mafi</t>
  </si>
  <si>
    <t>Tabel 1.3 Specifikation af livsforsikringskontakter - ydelser</t>
  </si>
  <si>
    <t>Direkte livsforsikringskontrakter</t>
  </si>
  <si>
    <t>I alt ydelser</t>
  </si>
  <si>
    <t>Tabel 1.4 Specifikation af renter og udbytter samt kursreguleringer</t>
  </si>
  <si>
    <t>Tabel 1.5 Specifikation af aktiver</t>
  </si>
  <si>
    <t>Tabel 1.6 Forsikringsmæssige driftsomkostninger</t>
  </si>
  <si>
    <t>Tabel 1.7 Personaleudgifter mv.</t>
  </si>
  <si>
    <t>felt</t>
  </si>
  <si>
    <t>skema</t>
  </si>
  <si>
    <t>LB</t>
  </si>
  <si>
    <t>LBD</t>
  </si>
  <si>
    <t>I alt livsforsikrings-kontrakter</t>
  </si>
  <si>
    <t>Tabel 1.8 Specifikation af bruttopræmier og antal forsikrede</t>
  </si>
  <si>
    <t>Tabel 2.1 Resultatopgørelse</t>
  </si>
  <si>
    <t>Tabel 2.2 Balance</t>
  </si>
  <si>
    <t>Tabel 2.4 Specifikation af renter og udbytter samt kursreguleringer</t>
  </si>
  <si>
    <t>Tabel 2.5 Specifikation af aktiver</t>
  </si>
  <si>
    <t>Tabel 2.7 Personaleudgifter mv.</t>
  </si>
  <si>
    <t>Tabel 2.8 Specifikation af medlemsbidrag og antal medlemmer</t>
  </si>
  <si>
    <t>Tabel 1.6 Pensionsmæssige driftsomkostninger</t>
  </si>
  <si>
    <t>Tabel 2.3 Specifikation af pensionsydelser</t>
  </si>
  <si>
    <t>Ordinære bidrag fra medlemmer</t>
  </si>
  <si>
    <t>Ordinære bidrag fra virksomheden</t>
  </si>
  <si>
    <t>BV</t>
  </si>
  <si>
    <t>Ekstraordinære bidrag</t>
  </si>
  <si>
    <t>EB</t>
  </si>
  <si>
    <t>Indskud fra nyindtrådte medlemmer</t>
  </si>
  <si>
    <t>iNM</t>
  </si>
  <si>
    <t>Afgivne præmier for genforsikringsdækning</t>
  </si>
  <si>
    <t>PGd</t>
  </si>
  <si>
    <t>I alt bidrag f.e.r. (1 + 2 + 3 + 4 + 5)</t>
  </si>
  <si>
    <t>BTot</t>
  </si>
  <si>
    <t>iTV</t>
  </si>
  <si>
    <t>iAV</t>
  </si>
  <si>
    <t>I alt investeringsafkast (7 + 8 + 9 + 10 + 11 + 12 + 13)</t>
  </si>
  <si>
    <t>I alt investeringsafkast efter pensionsafkastskat (14 + 15)</t>
  </si>
  <si>
    <t>iaPTot</t>
  </si>
  <si>
    <t>Udbetalte pensionsydelser</t>
  </si>
  <si>
    <t>UPy</t>
  </si>
  <si>
    <t>Ehs</t>
  </si>
  <si>
    <t>GEhs</t>
  </si>
  <si>
    <t>I alt pensionsmæssige ydelser f.e.r. (17 + 18 + 19 + 20)</t>
  </si>
  <si>
    <t>PYTot</t>
  </si>
  <si>
    <t>Ændring i pensionshensættelser</t>
  </si>
  <si>
    <t>Ændring i genforsikringsandel</t>
  </si>
  <si>
    <t>Gfa</t>
  </si>
  <si>
    <t>I alt ændring i pensionsmæssige hensættelser f.e.r. (22 + 23)</t>
  </si>
  <si>
    <t>PHTot</t>
  </si>
  <si>
    <t>Årets tilskrevne bonus</t>
  </si>
  <si>
    <t>TB</t>
  </si>
  <si>
    <t>Ændring i kollektivt bonuspotentiale</t>
  </si>
  <si>
    <t>KBp</t>
  </si>
  <si>
    <t>I alt bonus (25 + 26)</t>
  </si>
  <si>
    <t>BoTot</t>
  </si>
  <si>
    <t>Provisioner og gevinstandele fra genforsikringsvirksomheder</t>
  </si>
  <si>
    <t>I alt pensionsmæssige driftsomkostninger f.e.r. (28 + 29 + 30)</t>
  </si>
  <si>
    <t>Pensionsteknisk resultat (6 + 16 + 21 + 24 + 27 + 31)</t>
  </si>
  <si>
    <t>PtTot</t>
  </si>
  <si>
    <t>Årets resultat (32 + 33 + 34)</t>
  </si>
  <si>
    <t>Andre skatter og afgifter</t>
  </si>
  <si>
    <t>XSA</t>
  </si>
  <si>
    <t>Årets nettoresultat (35 + 36)</t>
  </si>
  <si>
    <t>ResNTot</t>
  </si>
  <si>
    <t>ReOp</t>
  </si>
  <si>
    <t>I alt investeringsaktiver (5 + 10 + 19)</t>
  </si>
  <si>
    <t>Genforsikringsandele af pensionshensættelser</t>
  </si>
  <si>
    <t>I alt genforsikringsandele af pensionsmæssige hensættelser (21 + 22)</t>
  </si>
  <si>
    <t>Tilgodehavender hos medlemmer</t>
  </si>
  <si>
    <t>TM</t>
  </si>
  <si>
    <t>TX</t>
  </si>
  <si>
    <t>I alt tilgodehavender (23 + 24 + 25 + 26 + 27)</t>
  </si>
  <si>
    <t>Udskudt pensionsafkastskat</t>
  </si>
  <si>
    <t>AuP</t>
  </si>
  <si>
    <t>I alt andre aktiver (29 + 30 + 31 + 32)</t>
  </si>
  <si>
    <t>I alt periodeafgrænsningsposter (34 + 35)</t>
  </si>
  <si>
    <t>I alt aktiver (1 + 4 + 20 + 28 + 33 + 36)</t>
  </si>
  <si>
    <t>Reserver</t>
  </si>
  <si>
    <t>Rsv</t>
  </si>
  <si>
    <t>Foreslået udbetaling til sponsorvirksomhed</t>
  </si>
  <si>
    <t>UdSv</t>
  </si>
  <si>
    <t>I alt egenkapital (38 + 39 + 40 + 41 + 42)</t>
  </si>
  <si>
    <t>Ansvarlig lånekapital</t>
  </si>
  <si>
    <t>Bonuspotentiale</t>
  </si>
  <si>
    <t>Bop</t>
  </si>
  <si>
    <t>I alt pensionshensættelser (45 + 46)</t>
  </si>
  <si>
    <t>PhTot</t>
  </si>
  <si>
    <t>Erstatningshensættelser</t>
  </si>
  <si>
    <t>Erh</t>
  </si>
  <si>
    <t>Kollektivt bonuspotentiale</t>
  </si>
  <si>
    <t>I alt pensionsmæssige hensættelser (47 + 48 + 49)</t>
  </si>
  <si>
    <t>PmHTot</t>
  </si>
  <si>
    <t>UPas</t>
  </si>
  <si>
    <t>I alt hensatte forpligtelser (51 + 52 + 53)</t>
  </si>
  <si>
    <t>Gæld i forbindelse med pensionskassevirksomhed</t>
  </si>
  <si>
    <t>GPkv</t>
  </si>
  <si>
    <t>I alt gæld (56 + 57 + 58 + 59 + 60 + 61 + 62 + 63)</t>
  </si>
  <si>
    <t>I alt passiver (43 + 44 + 50 + 54 + 55 + 64 + 65)</t>
  </si>
  <si>
    <t>1.000 kr./Antal</t>
  </si>
  <si>
    <t>Tjenestegørende 
medlemmer
Antal</t>
  </si>
  <si>
    <t>Alderspensionister Antal</t>
  </si>
  <si>
    <t>Alderspensionister
 Årlig pension</t>
  </si>
  <si>
    <t>Invalidepensionister 
Antal</t>
  </si>
  <si>
    <t>Invalidepensionister 
Årlig pension</t>
  </si>
  <si>
    <t>Pensionerede ægtefæller 
Antal</t>
  </si>
  <si>
    <t>Pensionerede ægtefæller 
Årlig pension</t>
  </si>
  <si>
    <t>Børn, der modtager 
børnepension 
Antal</t>
  </si>
  <si>
    <t>Børn, der modtager 
børnepension 
Årlig pension</t>
  </si>
  <si>
    <t>Ved begyndelsen af regnskabsåret</t>
  </si>
  <si>
    <t>ApA</t>
  </si>
  <si>
    <t>ApP</t>
  </si>
  <si>
    <t>ipA</t>
  </si>
  <si>
    <t>ipP</t>
  </si>
  <si>
    <t>PfA</t>
  </si>
  <si>
    <t>PfP</t>
  </si>
  <si>
    <t>BpA</t>
  </si>
  <si>
    <t>BpP</t>
  </si>
  <si>
    <t>BeRe</t>
  </si>
  <si>
    <t>Tilgang i regnskabsåret</t>
  </si>
  <si>
    <t>TiRe</t>
  </si>
  <si>
    <t>Reguleringer</t>
  </si>
  <si>
    <t>Reg</t>
  </si>
  <si>
    <t>Afgang: Ved overgang til pensionsydelse</t>
  </si>
  <si>
    <t>Apy</t>
  </si>
  <si>
    <t>Afgang: Ved død</t>
  </si>
  <si>
    <t>Ad</t>
  </si>
  <si>
    <t>Afgang: Af anden årsag</t>
  </si>
  <si>
    <t>AX</t>
  </si>
  <si>
    <t>Ved udgangen af regnskabsåret</t>
  </si>
  <si>
    <t>UdRe</t>
  </si>
  <si>
    <t>Gennemsnitlig antal heltidsbeskæftigede i regnskabsåret</t>
  </si>
  <si>
    <t>Htb</t>
  </si>
  <si>
    <t>USS</t>
  </si>
  <si>
    <t>Best</t>
  </si>
  <si>
    <t>TBest</t>
  </si>
  <si>
    <t>Regnskabsmæssig værdi 
Primo</t>
  </si>
  <si>
    <t>Regnskabsmæssig værdi 
Ultimo</t>
  </si>
  <si>
    <t>Nettoinvesteringer</t>
  </si>
  <si>
    <t>Grunde og bygninger, der er direkte ejet</t>
  </si>
  <si>
    <t>RvP</t>
  </si>
  <si>
    <t>RvU</t>
  </si>
  <si>
    <t>Ni</t>
  </si>
  <si>
    <t>GB</t>
  </si>
  <si>
    <t>Ejendomsaktieselskaber</t>
  </si>
  <si>
    <t>Ejd</t>
  </si>
  <si>
    <t>Grunde og bygninger i alt (1 + 2)</t>
  </si>
  <si>
    <t>GBTot</t>
  </si>
  <si>
    <t>Andre dattervirksomheder</t>
  </si>
  <si>
    <t>Xdv</t>
  </si>
  <si>
    <t>Børsnoterede danske kapitalandele</t>
  </si>
  <si>
    <t>BkaD</t>
  </si>
  <si>
    <t>Unoterede danske kapitalandele</t>
  </si>
  <si>
    <t>UkaD</t>
  </si>
  <si>
    <t>Børsnoterede udenlandske kapitalandele</t>
  </si>
  <si>
    <t>BkaU</t>
  </si>
  <si>
    <t>Unoterede udenlandske kapitalandele</t>
  </si>
  <si>
    <t>UkaU</t>
  </si>
  <si>
    <t>Øvrige kapitalandele i alt (5 + 6 + 7 + 8)</t>
  </si>
  <si>
    <t>KaTot</t>
  </si>
  <si>
    <t>Statsobligationer (Zone A)</t>
  </si>
  <si>
    <t>Sob</t>
  </si>
  <si>
    <t>Realkreditobligationer</t>
  </si>
  <si>
    <t>Rob</t>
  </si>
  <si>
    <t>iob</t>
  </si>
  <si>
    <t>Kreditobligationer investment grade</t>
  </si>
  <si>
    <t>Kobi</t>
  </si>
  <si>
    <t>Kreditobligationer non investment grade samt emerging markets obligationer</t>
  </si>
  <si>
    <t>Kobni</t>
  </si>
  <si>
    <t>Andre obligationer</t>
  </si>
  <si>
    <t>Xob</t>
  </si>
  <si>
    <t>Obligationer i alt (10 + 11 + 12 + 13 + 14 + 15)</t>
  </si>
  <si>
    <t>obTot</t>
  </si>
  <si>
    <t>Pantsikrede udlån</t>
  </si>
  <si>
    <t>Øvrige finansielle investeringsaktiver</t>
  </si>
  <si>
    <t>XFi</t>
  </si>
  <si>
    <t>Tabel 3.1 Resultatopgørelse</t>
  </si>
  <si>
    <t>Tabel 3.2 Balance</t>
  </si>
  <si>
    <t>Samlet revisionshonorar til revisor eller revisionsvirksomhed
for det forløbne regnskabsår</t>
  </si>
  <si>
    <t>Tabel 3.3 Personaleudgifter og revisionsudgifter mv.</t>
  </si>
  <si>
    <t>Tabel 3.4 Specifikation af aktiver</t>
  </si>
  <si>
    <t>Tabel 3.5 Fordeling af medlemmer</t>
  </si>
  <si>
    <t>Antal medlemmer</t>
  </si>
  <si>
    <t>0 - 49</t>
  </si>
  <si>
    <t>50 – 99</t>
  </si>
  <si>
    <t>100 – 149</t>
  </si>
  <si>
    <t>150 – 199</t>
  </si>
  <si>
    <t>200 – 249</t>
  </si>
  <si>
    <t>250 – 299</t>
  </si>
  <si>
    <t>300 – 399</t>
  </si>
  <si>
    <t>400 – 499</t>
  </si>
  <si>
    <t>Tabel 3.6 Firmapensionskasser fordelt efter medlemstal</t>
  </si>
  <si>
    <t>Antal pensionskasser</t>
  </si>
  <si>
    <t>Vælg selskab</t>
  </si>
  <si>
    <t xml:space="preserve">Regnr </t>
  </si>
  <si>
    <t>Tabel 4.1 Resultatopgørelse</t>
  </si>
  <si>
    <t>Tabel 4.2 Balance</t>
  </si>
  <si>
    <t>Livsforsikringshensættelser primo</t>
  </si>
  <si>
    <t>pTot</t>
  </si>
  <si>
    <t>LhP</t>
  </si>
  <si>
    <t>Fortjenstmargen primo</t>
  </si>
  <si>
    <t>FmP</t>
  </si>
  <si>
    <t>Forsikringsmæssige hensættelser i alt primo (1+2)</t>
  </si>
  <si>
    <t>FHTot</t>
  </si>
  <si>
    <t>Kollektivt bonuspotentiale primo</t>
  </si>
  <si>
    <t>KBP</t>
  </si>
  <si>
    <t>Akkumuleret værdiregulering primo</t>
  </si>
  <si>
    <t>VrP</t>
  </si>
  <si>
    <t>Retrospektive hensættelser primo (3 + 4 +5)</t>
  </si>
  <si>
    <t>RHP</t>
  </si>
  <si>
    <t>Tilskrivning af afkast</t>
  </si>
  <si>
    <t>TiAk</t>
  </si>
  <si>
    <t>Forsikringsydelser/pensionsydelser</t>
  </si>
  <si>
    <t>FPy</t>
  </si>
  <si>
    <t>Omkostningstillæg efter tilskrivning af omkostningsbonus</t>
  </si>
  <si>
    <t>TiOm</t>
  </si>
  <si>
    <t>Risikogevinst efter tilskrivning af risikobonus</t>
  </si>
  <si>
    <t>TiRi</t>
  </si>
  <si>
    <t>Andet</t>
  </si>
  <si>
    <t>Rhx</t>
  </si>
  <si>
    <r>
      <t>Retrospektive hensættelser ultimo (6 + 7 + 8 + 9 + 10 + 11</t>
    </r>
    <r>
      <rPr>
        <b/>
        <sz val="10"/>
        <rFont val="Verdana"/>
        <family val="2"/>
      </rPr>
      <t xml:space="preserve"> + 12</t>
    </r>
    <r>
      <rPr>
        <b/>
        <sz val="10"/>
        <color theme="1"/>
        <rFont val="Verdana"/>
        <family val="2"/>
      </rPr>
      <t>)</t>
    </r>
  </si>
  <si>
    <t>RHU</t>
  </si>
  <si>
    <t>Akkumuleret værdiregulering ultimo</t>
  </si>
  <si>
    <t>VrU</t>
  </si>
  <si>
    <t>Kollektivt bonuspotentiale ultimo</t>
  </si>
  <si>
    <t>BPu</t>
  </si>
  <si>
    <t>Fphx</t>
  </si>
  <si>
    <r>
      <t xml:space="preserve">Forsikrings-/pensionsmæssige hensættelser i alt ultimo </t>
    </r>
    <r>
      <rPr>
        <b/>
        <sz val="10"/>
        <rFont val="Verdana"/>
        <family val="2"/>
      </rPr>
      <t>(13 + 14 + 15 + 16)</t>
    </r>
  </si>
  <si>
    <t>FpHTot</t>
  </si>
  <si>
    <t>Fortjenstmargen ultimo</t>
  </si>
  <si>
    <t>FmU</t>
  </si>
  <si>
    <r>
      <t xml:space="preserve">Livsforsikrings-/pensionshensættelser ultimo </t>
    </r>
    <r>
      <rPr>
        <b/>
        <sz val="10"/>
        <rFont val="Verdana"/>
        <family val="2"/>
      </rPr>
      <t>(17 + 18)</t>
    </r>
  </si>
  <si>
    <t>LPU</t>
  </si>
  <si>
    <t>Tabel 4.3 Specifikation af de samlede livsforsikringshensættelser</t>
  </si>
  <si>
    <t>Tabel 5.1 Resultatopgørelse</t>
  </si>
  <si>
    <t>Tabel 5.2 Balance</t>
  </si>
  <si>
    <t>Tabel 4.3 Specifikation af de samlede pensionshensættelser</t>
  </si>
  <si>
    <t>Kapitel 1 - Livsforsikringsselskaber </t>
  </si>
  <si>
    <t>l</t>
  </si>
  <si>
    <t>Kapitel 2 - Tværgående pensionskasser</t>
  </si>
  <si>
    <t>Kapitel 3 - Firmapensionskasser </t>
  </si>
  <si>
    <t>Kapitel 4 - Enkeltregnskaber - livsforsikringsselskaber </t>
  </si>
  <si>
    <t>Kapitel 5 - Enkeltregnskaber - tværgående pensionskasser</t>
  </si>
  <si>
    <t>Livsforsikringsselskaber: Statistisk materiale 2016</t>
  </si>
  <si>
    <t>Tabel 1.1</t>
  </si>
  <si>
    <t>Tabel 1.2</t>
  </si>
  <si>
    <t>Tabel 1.3</t>
  </si>
  <si>
    <t>Tabel 1.4</t>
  </si>
  <si>
    <t>Tabel 1.5</t>
  </si>
  <si>
    <t>Tabel 1.6</t>
  </si>
  <si>
    <t>Tabel 1.7</t>
  </si>
  <si>
    <t>Tabel 1.8</t>
  </si>
  <si>
    <t>Resultatopgørelse</t>
  </si>
  <si>
    <t>Balance</t>
  </si>
  <si>
    <t>Specifikation af livsforsikringskontrakter - ydelser</t>
  </si>
  <si>
    <t>Specifikation af renter og udbytter samt kursreguleringer</t>
  </si>
  <si>
    <t>Specifikation af aktiver</t>
  </si>
  <si>
    <t>Forsikringsmæssige driftsomkostninger</t>
  </si>
  <si>
    <t>Personaleudgifter m.v.</t>
  </si>
  <si>
    <t>Specifikation af bruttopræmier og antal forsikrede</t>
  </si>
  <si>
    <t>Tabel 2.1</t>
  </si>
  <si>
    <t>Tabel 2.2</t>
  </si>
  <si>
    <t>Tabel 2.3</t>
  </si>
  <si>
    <t>Tabel 2.4</t>
  </si>
  <si>
    <t>Tabel 2.5</t>
  </si>
  <si>
    <t>Tabel 2.6</t>
  </si>
  <si>
    <t>Tabel 2.7</t>
  </si>
  <si>
    <t>Tabel 2.8</t>
  </si>
  <si>
    <t>Specifikation af pensionsydelser</t>
  </si>
  <si>
    <t>Pensionsmæssige driftsomkostninger</t>
  </si>
  <si>
    <t>Specifikation af medlemsbidrag og antal medlemmer</t>
  </si>
  <si>
    <t>Tabel 3.1</t>
  </si>
  <si>
    <t>Tabel 3.2</t>
  </si>
  <si>
    <t>Tabel 3.3</t>
  </si>
  <si>
    <t>Tabel 3.4</t>
  </si>
  <si>
    <t>Tabel 3.5</t>
  </si>
  <si>
    <t>Tabel 3.6</t>
  </si>
  <si>
    <t>Fordelt efter medlemstal</t>
  </si>
  <si>
    <t>Medlemmer</t>
  </si>
  <si>
    <t>Tabel 4.1</t>
  </si>
  <si>
    <t>Tabel 4.2</t>
  </si>
  <si>
    <t>Tabel 4.3</t>
  </si>
  <si>
    <t>Specifikation af de samlede livsforsikringshensættelser</t>
  </si>
  <si>
    <t>Tabel 5.1</t>
  </si>
  <si>
    <t>Tabel 5.2</t>
  </si>
  <si>
    <t>Tabel 5.3</t>
  </si>
  <si>
    <t>Specifikation af ændring i de samlede pensionshensættelser</t>
  </si>
  <si>
    <t>Kapitel 6 - Fortegnelser  </t>
  </si>
  <si>
    <t>Aktuarer i henhold til § 108, stk. 7, i lov om finansiel virksomhed</t>
  </si>
  <si>
    <t>Aktuarer i henhold til § 26 i lov om tilsyn med firmapensionskasser</t>
  </si>
  <si>
    <t>Tabel 6.1</t>
  </si>
  <si>
    <t>Tabel 6.2</t>
  </si>
  <si>
    <t>Kapitel 7 - Register</t>
  </si>
  <si>
    <t>Bilag 7.1</t>
  </si>
  <si>
    <t>Register over livsforsikringsselskaber, tværgående pensionskasser og firmapensionskasser</t>
  </si>
  <si>
    <t>Livsforsikringsselskaber</t>
  </si>
  <si>
    <t>Bo Søndergaard</t>
  </si>
  <si>
    <t>Rikke Sylow Francis</t>
  </si>
  <si>
    <t>Jesper Brohus</t>
  </si>
  <si>
    <t>Charlotte Markussen</t>
  </si>
  <si>
    <t>Per Myglegård Andersen</t>
  </si>
  <si>
    <t>Jens-Peder Vinkler</t>
  </si>
  <si>
    <t>Peter Holm Nielsen</t>
  </si>
  <si>
    <t>Flemming Windfeld</t>
  </si>
  <si>
    <t>Anders Håkonsson</t>
  </si>
  <si>
    <t>Martin Teilmann Melchior</t>
  </si>
  <si>
    <t>Tværgående pensionskasser</t>
  </si>
  <si>
    <t>David Melchior</t>
  </si>
  <si>
    <t>Frank Cederbye</t>
  </si>
  <si>
    <t>Merete Lykke Rasmussen</t>
  </si>
  <si>
    <t>Søren Andersen</t>
  </si>
  <si>
    <t>Carsten Niemann</t>
  </si>
  <si>
    <t>Cerestar Scandinavia's Pensionskasse</t>
  </si>
  <si>
    <t>Ford Motor Company's Pensionskasse</t>
  </si>
  <si>
    <t>Kreditforeningen Danmarks Pensionsafviklingskasse</t>
  </si>
  <si>
    <t>Københavns Havns Pensionskasse</t>
  </si>
  <si>
    <t>Nykredits Afviklingspensionskasse</t>
  </si>
  <si>
    <t>Pensionskassen for direktører i nogle med Sparekassen Bikuben fusionerede sparekasser</t>
  </si>
  <si>
    <t>Pensionskassen for Direktører i Sparekassen SDS (under afvikling)</t>
  </si>
  <si>
    <t>Pensionskassen for funktionærer ansat i Roskilde Sparekasse (Afviklingskasse)</t>
  </si>
  <si>
    <t>Pensionskassen under Alm. Brand A/S (Pensionsafviklingskasse)</t>
  </si>
  <si>
    <t>Peter Melchior</t>
  </si>
  <si>
    <t>TDC Pensionskasse</t>
  </si>
  <si>
    <t>Mogens Andersen</t>
  </si>
  <si>
    <t>Jens Muff Wissing</t>
  </si>
  <si>
    <t>Steen Ragn</t>
  </si>
  <si>
    <t>Niklas Lindholm</t>
  </si>
  <si>
    <t>Ivan Toftegaard Carlsen</t>
  </si>
  <si>
    <t>Lars Vissinger</t>
  </si>
  <si>
    <t>Nicolai Jonas Maltesen</t>
  </si>
  <si>
    <t>Sonja Diamant</t>
  </si>
  <si>
    <t>Lærernes Pension. Forsikringsaktieselskab</t>
  </si>
  <si>
    <t>PFA Pension, Forsikringsaktieselskab</t>
  </si>
  <si>
    <t>Lægernes Pension - pensionskassen for læger</t>
  </si>
  <si>
    <t>MP Pension - Pensionskassen for Magistre &amp; Psykologer</t>
  </si>
  <si>
    <t>Pensionskassen for Socialrådgivere, Socialpædagoger og Kontorpersonale</t>
  </si>
  <si>
    <t>Tabel 6.1 Fortegnelse pr. 31. december 2016 over aktuarer ansat i henhold til § 108, stk. 7 i lov om finansiel virksomhed</t>
  </si>
  <si>
    <t>An/s Gudenaacentralens Pensionsafviklingskasse</t>
  </si>
  <si>
    <t>Danmarks Nationalbanks Pensionskasse under afvikling</t>
  </si>
  <si>
    <t>Danske Banks pensionskasse for førtidspensionister</t>
  </si>
  <si>
    <t>IBM Pensionsfond (pensionskasse)</t>
  </si>
  <si>
    <t>Pensionsafviklingskassen for Købstædernes almindelige Brandforsikring</t>
  </si>
  <si>
    <t>SAS Pilot &amp; Navigatør Pensionskasse</t>
  </si>
  <si>
    <t>Bo Normannn Rasmussen</t>
  </si>
  <si>
    <t>Lasse Geert jensen</t>
  </si>
  <si>
    <t>Tabel 6.2 Fortegnelse pr. 31. december 2016 over aktuarer ansat i henhold til § 26 i lov om tilsyn med firmapensionskasser</t>
  </si>
  <si>
    <t>Pensionskassen for tjenestemænd i det Classenske Fideicommis (Afviklingskasse)</t>
  </si>
  <si>
    <t>XEROX Pensionskasse under afvikling</t>
  </si>
  <si>
    <t>Pensionskasser</t>
  </si>
  <si>
    <t>Firmapensionskasser</t>
  </si>
  <si>
    <t>CVR-nr.</t>
  </si>
  <si>
    <t>Pensionskassen for socialrådgivere, Socialpædagoger og Kontorpersonale</t>
  </si>
  <si>
    <t>Pensionskassen for Tjenestemænd i det Classenske Fideicommis (Afviklingskasse)</t>
  </si>
  <si>
    <t>Anm.: Grønlandske selskaber indgår ikke i ovenstående bilag samt i statistikkerne</t>
  </si>
  <si>
    <t>Pædagogernes Pension - pensionskassen for pædagoger</t>
  </si>
  <si>
    <t>Danica Pensionsforsikring A/S</t>
  </si>
  <si>
    <t>LÆRERNES PENSION, FORSIKRINGSAKTIESELSKAB</t>
  </si>
  <si>
    <t>SAMPENSION LIVSFORSIKRING A/S</t>
  </si>
  <si>
    <t>Velliv, Pension &amp; Livsforsikring A/S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</si>
</sst>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8"/>
      <color theme="4"/>
      <name val="Constantia"/>
      <family val="1"/>
    </font>
    <font>
      <sz val="10"/>
      <name val="Verdana"/>
      <family val="2"/>
    </font>
    <font>
      <b/>
      <sz val="16"/>
      <color rgb="FF990000"/>
      <name val="Constantia"/>
      <family val="1"/>
    </font>
    <font>
      <b/>
      <sz val="8"/>
      <name val="Verdana"/>
      <family val="2"/>
    </font>
    <font>
      <i/>
      <sz val="8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11"/>
      <color theme="1"/>
      <name val="Calibri"/>
      <family val="2"/>
    </font>
    <font>
      <b/>
      <sz val="24"/>
      <color rgb="FF990000"/>
      <name val="Constantia"/>
      <family val="1"/>
    </font>
    <font>
      <sz val="8"/>
      <color rgb="FF990000"/>
      <name val="Wingdings"/>
      <charset val="2"/>
    </font>
    <font>
      <u/>
      <sz val="11"/>
      <color rgb="FF990000"/>
      <name val="Calibri"/>
      <family val="2"/>
    </font>
    <font>
      <sz val="10.5"/>
      <color rgb="FF000000"/>
      <name val="Arial"/>
      <family val="2"/>
    </font>
    <font>
      <sz val="11"/>
      <color theme="4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1"/>
      <name val="Times New Roman"/>
      <family val="1"/>
    </font>
    <font>
      <sz val="10.5"/>
      <color theme="1"/>
      <name val="Arial"/>
      <family val="2"/>
    </font>
    <font>
      <i/>
      <sz val="9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/>
        <bgColor rgb="FF000000"/>
      </patternFill>
    </fill>
  </fills>
  <borders count="1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77111117893"/>
      </bottom>
      <diagonal/>
    </border>
    <border>
      <left/>
      <right/>
      <top style="thin">
        <color theme="0" tint="-0.24994659260841701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77111117893"/>
      </right>
      <top/>
      <bottom style="thin">
        <color theme="0" tint="-0.24994659260841701"/>
      </bottom>
      <diagonal/>
    </border>
  </borders>
  <cellStyleXfs count="5">
    <xf numFmtId="0" fontId="0" fillId="0" borderId="0"/>
    <xf numFmtId="0" fontId="3" fillId="4" borderId="2">
      <alignment horizontal="left" vertical="center" wrapText="1"/>
    </xf>
    <xf numFmtId="0" fontId="4" fillId="4" borderId="2">
      <alignment horizontal="left" vertical="center" wrapText="1"/>
    </xf>
    <xf numFmtId="0" fontId="17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/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quotePrefix="1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3" fillId="4" borderId="2" xfId="1">
      <alignment horizontal="left" vertical="center" wrapText="1"/>
    </xf>
    <xf numFmtId="3" fontId="0" fillId="0" borderId="0" xfId="0" applyNumberFormat="1"/>
    <xf numFmtId="0" fontId="0" fillId="0" borderId="0" xfId="0"/>
    <xf numFmtId="0" fontId="0" fillId="5" borderId="0" xfId="0" applyFill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0" fontId="5" fillId="0" borderId="0" xfId="0" applyFont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quotePrefix="1" applyFont="1" applyBorder="1" applyAlignment="1">
      <alignment horizontal="center"/>
    </xf>
    <xf numFmtId="0" fontId="0" fillId="0" borderId="1" xfId="0" quotePrefix="1" applyBorder="1" applyAlignment="1">
      <alignment horizontal="center" vertical="center"/>
    </xf>
    <xf numFmtId="0" fontId="0" fillId="0" borderId="0" xfId="0" quotePrefix="1"/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0" fillId="6" borderId="0" xfId="0" applyFill="1"/>
    <xf numFmtId="0" fontId="9" fillId="6" borderId="0" xfId="0" applyNumberFormat="1" applyFont="1" applyFill="1" applyAlignment="1"/>
    <xf numFmtId="0" fontId="9" fillId="0" borderId="0" xfId="0" applyNumberFormat="1" applyFont="1" applyAlignment="1"/>
    <xf numFmtId="0" fontId="0" fillId="0" borderId="0" xfId="0" applyAlignment="1"/>
    <xf numFmtId="3" fontId="10" fillId="6" borderId="0" xfId="0" applyNumberFormat="1" applyFont="1" applyFill="1" applyAlignment="1"/>
    <xf numFmtId="3" fontId="10" fillId="0" borderId="0" xfId="0" applyNumberFormat="1" applyFont="1" applyAlignment="1"/>
    <xf numFmtId="3" fontId="11" fillId="6" borderId="0" xfId="0" applyNumberFormat="1" applyFont="1" applyFill="1" applyAlignment="1">
      <alignment horizontal="center" wrapText="1"/>
    </xf>
    <xf numFmtId="3" fontId="11" fillId="0" borderId="0" xfId="0" applyNumberFormat="1" applyFont="1" applyAlignment="1">
      <alignment horizontal="center" wrapText="1"/>
    </xf>
    <xf numFmtId="0" fontId="0" fillId="0" borderId="0" xfId="0" applyAlignment="1">
      <alignment horizontal="right" wrapText="1"/>
    </xf>
    <xf numFmtId="3" fontId="12" fillId="6" borderId="0" xfId="0" applyNumberFormat="1" applyFont="1" applyFill="1" applyAlignment="1">
      <alignment wrapText="1"/>
    </xf>
    <xf numFmtId="3" fontId="12" fillId="0" borderId="0" xfId="0" applyNumberFormat="1" applyFont="1" applyAlignment="1">
      <alignment wrapText="1"/>
    </xf>
    <xf numFmtId="0" fontId="0" fillId="0" borderId="0" xfId="0"/>
    <xf numFmtId="0" fontId="6" fillId="6" borderId="1" xfId="0" applyFont="1" applyFill="1" applyBorder="1" applyAlignment="1">
      <alignment horizontal="center"/>
    </xf>
    <xf numFmtId="0" fontId="14" fillId="7" borderId="0" xfId="0" applyFont="1" applyFill="1" applyBorder="1"/>
    <xf numFmtId="0" fontId="15" fillId="7" borderId="0" xfId="0" applyFont="1" applyFill="1" applyBorder="1"/>
    <xf numFmtId="0" fontId="9" fillId="8" borderId="0" xfId="0" applyFont="1" applyFill="1" applyBorder="1"/>
    <xf numFmtId="0" fontId="14" fillId="8" borderId="0" xfId="0" applyFont="1" applyFill="1" applyBorder="1"/>
    <xf numFmtId="0" fontId="16" fillId="8" borderId="0" xfId="0" applyFont="1" applyFill="1" applyBorder="1" applyAlignment="1">
      <alignment horizontal="right" vertical="center"/>
    </xf>
    <xf numFmtId="0" fontId="18" fillId="8" borderId="0" xfId="3" applyFont="1" applyFill="1" applyBorder="1" applyAlignment="1" applyProtection="1"/>
    <xf numFmtId="3" fontId="0" fillId="0" borderId="1" xfId="0" applyNumberFormat="1" applyBorder="1" applyAlignment="1">
      <alignment horizontal="right" vertical="center" indent="5"/>
    </xf>
    <xf numFmtId="0" fontId="17" fillId="3" borderId="0" xfId="3" applyFill="1" applyAlignment="1" applyProtection="1"/>
    <xf numFmtId="0" fontId="19" fillId="3" borderId="0" xfId="0" applyFont="1" applyFill="1"/>
    <xf numFmtId="0" fontId="0" fillId="6" borderId="0" xfId="0" applyFill="1" applyBorder="1"/>
    <xf numFmtId="0" fontId="9" fillId="6" borderId="0" xfId="0" applyFont="1" applyFill="1" applyBorder="1"/>
    <xf numFmtId="0" fontId="21" fillId="6" borderId="0" xfId="0" applyFont="1" applyFill="1" applyBorder="1"/>
    <xf numFmtId="0" fontId="22" fillId="6" borderId="0" xfId="0" applyFont="1" applyFill="1" applyBorder="1"/>
    <xf numFmtId="0" fontId="22" fillId="6" borderId="0" xfId="0" applyFont="1" applyFill="1" applyBorder="1" applyAlignment="1">
      <alignment vertical="top" wrapText="1"/>
    </xf>
    <xf numFmtId="0" fontId="22" fillId="6" borderId="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vertical="center" wrapText="1"/>
    </xf>
    <xf numFmtId="0" fontId="0" fillId="0" borderId="0" xfId="0"/>
    <xf numFmtId="0" fontId="2" fillId="3" borderId="11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3" fillId="4" borderId="2" xfId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/>
    <xf numFmtId="0" fontId="0" fillId="0" borderId="0" xfId="0" applyNumberFormat="1"/>
    <xf numFmtId="49" fontId="0" fillId="0" borderId="0" xfId="0" applyNumberFormat="1"/>
    <xf numFmtId="0" fontId="0" fillId="0" borderId="0" xfId="0"/>
    <xf numFmtId="0" fontId="0" fillId="0" borderId="0" xfId="0" applyNumberFormat="1"/>
    <xf numFmtId="49" fontId="0" fillId="0" borderId="0" xfId="0" applyNumberFormat="1"/>
    <xf numFmtId="0" fontId="7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3" fillId="4" borderId="2" xfId="1">
      <alignment horizontal="left" vertical="center" wrapText="1"/>
    </xf>
    <xf numFmtId="0" fontId="17" fillId="0" borderId="0" xfId="3" applyAlignment="1" applyProtection="1"/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3" fillId="4" borderId="6" xfId="1" applyBorder="1">
      <alignment horizontal="left" vertical="center" wrapText="1"/>
    </xf>
    <xf numFmtId="0" fontId="3" fillId="4" borderId="4" xfId="1" applyBorder="1">
      <alignment horizontal="left" vertical="center" wrapText="1"/>
    </xf>
    <xf numFmtId="0" fontId="3" fillId="4" borderId="7" xfId="1" applyBorder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17" fillId="0" borderId="0" xfId="3" applyAlignment="1" applyProtection="1">
      <alignment horizontal="left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0" fillId="0" borderId="0" xfId="0" applyAlignment="1"/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7" fillId="2" borderId="13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</cellXfs>
  <cellStyles count="5">
    <cellStyle name="F-TableDescription" xfId="1"/>
    <cellStyle name="F-Title" xfId="2"/>
    <cellStyle name="Link" xfId="3" builtinId="8"/>
    <cellStyle name="Link 2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1381125</xdr:colOff>
      <xdr:row>0</xdr:row>
      <xdr:rowOff>85725</xdr:rowOff>
    </xdr:from>
    <xdr:to>
      <xdr:col>3</xdr:col>
      <xdr:colOff>3305175</xdr:colOff>
      <xdr:row>3</xdr:row>
      <xdr:rowOff>171450</xdr:rowOff>
    </xdr:to>
    <xdr:pic>
      <xdr:nvPicPr>
        <xdr:cNvPr id="2" name="Billede 1" descr="FT-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85725"/>
          <a:ext cx="19240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net.dk\pccommon\BANKA\Publikationer\2016\Skade\SKA_Statistisk_Materiale_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BANKA\Publikationer\2015\Liv_T-kasser\LIV_Statistisk_Materiale_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holdsfortegnelse"/>
      <sheetName val="Data"/>
      <sheetName val="Enkelt data"/>
      <sheetName val="Tabel 1.1"/>
      <sheetName val="Tabel 1.2"/>
      <sheetName val="Tabel 1.3"/>
      <sheetName val="Tabel 1.4"/>
      <sheetName val="Tabel 1.5"/>
      <sheetName val="Tabel 1.6"/>
      <sheetName val="Tabel 1.7"/>
      <sheetName val="Tabel 1.8"/>
      <sheetName val="Tabel 1.9"/>
      <sheetName val="Tabel 1.10"/>
      <sheetName val="Tabel 1.11"/>
      <sheetName val="Tabel 1.12"/>
      <sheetName val="Tabel 1.13"/>
      <sheetName val="Tabel 1.14"/>
      <sheetName val="Tabel 2.1"/>
      <sheetName val="Bilag 2"/>
      <sheetName val="Tabel 3.1"/>
      <sheetName val="Tabel 4.1"/>
      <sheetName val="Tabel 4.2"/>
    </sheetNames>
    <sheetDataSet>
      <sheetData sheetId="0" refreshError="1"/>
      <sheetData sheetId="1" refreshError="1"/>
      <sheetData sheetId="2">
        <row r="2">
          <cell r="A2">
            <v>53086</v>
          </cell>
          <cell r="B2" t="str">
            <v>Alm. Brand Forsikring A/S</v>
          </cell>
        </row>
        <row r="3">
          <cell r="A3">
            <v>53068</v>
          </cell>
          <cell r="B3" t="str">
            <v>Alpha Insurance A/S</v>
          </cell>
        </row>
        <row r="4">
          <cell r="A4">
            <v>50253</v>
          </cell>
          <cell r="B4" t="str">
            <v>Aros Forsikring - gensidigt forsikringsselskab</v>
          </cell>
        </row>
        <row r="5">
          <cell r="A5">
            <v>53093</v>
          </cell>
          <cell r="B5" t="str">
            <v>Arriva Insurance A/S</v>
          </cell>
        </row>
        <row r="6">
          <cell r="A6">
            <v>53065</v>
          </cell>
          <cell r="B6" t="str">
            <v>Borealis Insurance A/S</v>
          </cell>
        </row>
        <row r="7">
          <cell r="A7">
            <v>53028</v>
          </cell>
          <cell r="B7" t="str">
            <v>Bornholms Brandforsikring A/S</v>
          </cell>
        </row>
        <row r="8">
          <cell r="A8">
            <v>53092</v>
          </cell>
          <cell r="B8" t="str">
            <v>Carlsberg Insurance A/S</v>
          </cell>
        </row>
        <row r="9">
          <cell r="A9">
            <v>52042</v>
          </cell>
          <cell r="B9" t="str">
            <v>Codan Forsikring A/S</v>
          </cell>
        </row>
        <row r="10">
          <cell r="A10">
            <v>53055</v>
          </cell>
          <cell r="B10" t="str">
            <v>Concordia Forsikring A/S</v>
          </cell>
        </row>
        <row r="11">
          <cell r="A11">
            <v>53101</v>
          </cell>
          <cell r="B11" t="str">
            <v>D.S. Forsikring A/S</v>
          </cell>
        </row>
        <row r="12">
          <cell r="A12">
            <v>53089</v>
          </cell>
          <cell r="B12" t="str">
            <v>Danish Crown Ins.</v>
          </cell>
        </row>
        <row r="13">
          <cell r="A13">
            <v>53087</v>
          </cell>
          <cell r="B13" t="str">
            <v>Dansk Boligforsikring A/S</v>
          </cell>
        </row>
        <row r="14">
          <cell r="A14">
            <v>53005</v>
          </cell>
          <cell r="B14" t="str">
            <v>Dansk Fartøjsforsikring A/S</v>
          </cell>
        </row>
        <row r="15">
          <cell r="A15">
            <v>50257</v>
          </cell>
          <cell r="B15" t="str">
            <v>Dansk Glasforsikring A/S</v>
          </cell>
        </row>
        <row r="16">
          <cell r="A16">
            <v>50540</v>
          </cell>
          <cell r="B16" t="str">
            <v>Dansk Jagtforsikring A/S</v>
          </cell>
        </row>
        <row r="17">
          <cell r="A17">
            <v>53095</v>
          </cell>
          <cell r="B17" t="str">
            <v>Dansk Musiker Forbund Forsikring G/S</v>
          </cell>
        </row>
        <row r="18">
          <cell r="A18">
            <v>50580</v>
          </cell>
          <cell r="B18" t="str">
            <v>Dansk Søforsikring G/S</v>
          </cell>
        </row>
        <row r="19">
          <cell r="A19">
            <v>50635</v>
          </cell>
          <cell r="B19" t="str">
            <v>Danske Fiskeres Forsikring, gensidigt selskab</v>
          </cell>
        </row>
        <row r="20">
          <cell r="A20">
            <v>50568</v>
          </cell>
          <cell r="B20" t="str">
            <v>Danske Privatbaners Forsikringsforening G/S</v>
          </cell>
        </row>
        <row r="21">
          <cell r="A21">
            <v>50421</v>
          </cell>
          <cell r="B21" t="str">
            <v>Det gensidige forsikringsselskab Dansk Plantageforsikring</v>
          </cell>
        </row>
        <row r="22">
          <cell r="A22">
            <v>53100</v>
          </cell>
          <cell r="B22" t="str">
            <v>DONG Insurance A/S</v>
          </cell>
        </row>
        <row r="23">
          <cell r="A23">
            <v>53110</v>
          </cell>
          <cell r="B23" t="str">
            <v>DSV Insurance A/S</v>
          </cell>
        </row>
        <row r="24">
          <cell r="A24">
            <v>53103</v>
          </cell>
          <cell r="B24" t="str">
            <v>ETU Forsikring A/S</v>
          </cell>
        </row>
        <row r="25">
          <cell r="A25">
            <v>50149</v>
          </cell>
          <cell r="B25" t="str">
            <v>Europæiske Rejseforsikring A/S</v>
          </cell>
        </row>
        <row r="26">
          <cell r="A26">
            <v>53108</v>
          </cell>
          <cell r="B26" t="str">
            <v>FF Forsikring A/S</v>
          </cell>
        </row>
        <row r="27">
          <cell r="A27">
            <v>51609</v>
          </cell>
          <cell r="B27" t="str">
            <v>FISKEFARTØJSFORSIKRINGEN LÆSØ. GENSIDIGT SELSKAB</v>
          </cell>
        </row>
        <row r="28">
          <cell r="A28">
            <v>50043</v>
          </cell>
          <cell r="B28" t="str">
            <v>Forsikrings-Aktieselskabet ALKA</v>
          </cell>
        </row>
        <row r="29">
          <cell r="A29">
            <v>53072</v>
          </cell>
          <cell r="B29" t="str">
            <v>FORSIKRINGSSELSKABET DANICA, SKADEFORSIKRINGSAKTIESELSKAB AF 1999</v>
          </cell>
        </row>
        <row r="30">
          <cell r="A30">
            <v>51571</v>
          </cell>
          <cell r="B30" t="str">
            <v>Forsikringsselskabet HIMMERLAND G/S</v>
          </cell>
        </row>
        <row r="31">
          <cell r="A31">
            <v>51949</v>
          </cell>
          <cell r="B31" t="str">
            <v>Forsikringsselskabet Nærsikring A/S</v>
          </cell>
        </row>
        <row r="32">
          <cell r="A32">
            <v>53074</v>
          </cell>
          <cell r="B32" t="str">
            <v>Forsikringsselskabet PrivatSikring A/S</v>
          </cell>
        </row>
        <row r="33">
          <cell r="A33">
            <v>50134</v>
          </cell>
          <cell r="B33" t="str">
            <v>FORSIKRINGSSELSKABET TRAFIK GENSIDIGT</v>
          </cell>
        </row>
        <row r="34">
          <cell r="A34">
            <v>50230</v>
          </cell>
          <cell r="B34" t="str">
            <v>Forsikringsselskabet Vejle Brand af 1841 g/s</v>
          </cell>
        </row>
        <row r="35">
          <cell r="A35">
            <v>53106</v>
          </cell>
          <cell r="B35" t="str">
            <v>Forsikringsselskabet Vendsyssel A/S</v>
          </cell>
        </row>
        <row r="36">
          <cell r="A36">
            <v>53111</v>
          </cell>
          <cell r="B36" t="str">
            <v>Fri Forsikring A/S</v>
          </cell>
        </row>
        <row r="37">
          <cell r="A37">
            <v>50295</v>
          </cell>
          <cell r="B37" t="str">
            <v>GARTNERNES FORSIKRING GS. DANSK JORDBRUG</v>
          </cell>
        </row>
        <row r="38">
          <cell r="A38">
            <v>53117</v>
          </cell>
          <cell r="B38" t="str">
            <v>Gefion Insurance A/S</v>
          </cell>
        </row>
        <row r="39">
          <cell r="A39">
            <v>51619</v>
          </cell>
          <cell r="B39" t="str">
            <v>GF Forsikring A/S</v>
          </cell>
        </row>
        <row r="40">
          <cell r="A40">
            <v>53116</v>
          </cell>
          <cell r="B40" t="str">
            <v>Global Dental Insurance A/S</v>
          </cell>
        </row>
        <row r="41">
          <cell r="A41">
            <v>50140</v>
          </cell>
          <cell r="B41" t="str">
            <v>HF-Forsikring G/S</v>
          </cell>
        </row>
        <row r="42">
          <cell r="A42">
            <v>50447</v>
          </cell>
          <cell r="B42" t="str">
            <v>HIDS HERREDS SAMT GRØNBÆK. HINGE OG VINDERSLEV SOGNES BRANDFORSIKRING FOR RØRLIG EJENDOM - GENSIDIG under frivillig likvidation</v>
          </cell>
        </row>
        <row r="43">
          <cell r="A43">
            <v>50826</v>
          </cell>
          <cell r="B43" t="str">
            <v>Hvide Sande gensidige Skibsforsikringsforening</v>
          </cell>
        </row>
        <row r="44">
          <cell r="A44">
            <v>50192</v>
          </cell>
          <cell r="B44" t="str">
            <v>Kongeriget Danmarks Hesteforsikring G/S</v>
          </cell>
        </row>
        <row r="45">
          <cell r="A45">
            <v>51778</v>
          </cell>
          <cell r="B45" t="str">
            <v>Købstædernes Forsikring, gensidig</v>
          </cell>
        </row>
        <row r="46">
          <cell r="A46">
            <v>50234</v>
          </cell>
          <cell r="B46" t="str">
            <v>Landinspektørernes gensidige Erhvervsansvarsforsikring</v>
          </cell>
        </row>
        <row r="47">
          <cell r="A47">
            <v>53040</v>
          </cell>
          <cell r="B47" t="str">
            <v>LB Forsikring A/S</v>
          </cell>
        </row>
        <row r="48">
          <cell r="A48">
            <v>50099</v>
          </cell>
          <cell r="B48" t="str">
            <v>Lokal Forsikring G/S</v>
          </cell>
        </row>
        <row r="49">
          <cell r="A49">
            <v>53090</v>
          </cell>
          <cell r="B49" t="str">
            <v>Lundbeck Insurance A/S</v>
          </cell>
        </row>
        <row r="50">
          <cell r="A50">
            <v>53113</v>
          </cell>
          <cell r="B50" t="str">
            <v>Maersk Insurance A/S</v>
          </cell>
        </row>
        <row r="51">
          <cell r="A51">
            <v>53099</v>
          </cell>
          <cell r="B51" t="str">
            <v>MELES Insurance A/S</v>
          </cell>
        </row>
        <row r="52">
          <cell r="A52">
            <v>53073</v>
          </cell>
          <cell r="B52" t="str">
            <v>Mølholm Forsikring A/S</v>
          </cell>
        </row>
        <row r="53">
          <cell r="A53">
            <v>50052</v>
          </cell>
          <cell r="B53" t="str">
            <v>NEM Forsikring A/S</v>
          </cell>
        </row>
        <row r="54">
          <cell r="A54">
            <v>53006</v>
          </cell>
          <cell r="B54" t="str">
            <v>Nykredit Forsikring A/S</v>
          </cell>
        </row>
        <row r="55">
          <cell r="A55">
            <v>50453</v>
          </cell>
          <cell r="B55" t="str">
            <v>NærBrand Forsikring G/S</v>
          </cell>
        </row>
        <row r="56">
          <cell r="A56">
            <v>53053</v>
          </cell>
          <cell r="B56" t="str">
            <v>PenSam Forsikring A/S</v>
          </cell>
        </row>
        <row r="57">
          <cell r="A57">
            <v>51519</v>
          </cell>
          <cell r="B57" t="str">
            <v>Popermo Forsikring g/s</v>
          </cell>
        </row>
        <row r="58">
          <cell r="A58">
            <v>53112</v>
          </cell>
          <cell r="B58" t="str">
            <v>Qudos Insurance A/S</v>
          </cell>
        </row>
        <row r="59">
          <cell r="A59">
            <v>50479</v>
          </cell>
          <cell r="B59" t="str">
            <v>Skibsforsikringen Frederikshavn G/F</v>
          </cell>
        </row>
        <row r="60">
          <cell r="A60">
            <v>50167</v>
          </cell>
          <cell r="B60" t="str">
            <v>Storstrøms Forsikring G/S</v>
          </cell>
        </row>
        <row r="61">
          <cell r="A61">
            <v>51706</v>
          </cell>
          <cell r="B61" t="str">
            <v>SYGEFORSIKRINGEN "DANMARK", GS</v>
          </cell>
        </row>
        <row r="62">
          <cell r="A62">
            <v>50240</v>
          </cell>
          <cell r="B62" t="str">
            <v>Sønderjysk Forsikring G/S</v>
          </cell>
        </row>
        <row r="63">
          <cell r="A63">
            <v>53094</v>
          </cell>
          <cell r="B63" t="str">
            <v>TDC Reinsurance A/S</v>
          </cell>
        </row>
        <row r="64">
          <cell r="A64">
            <v>51777</v>
          </cell>
          <cell r="B64" t="str">
            <v>Thisted Forsikring A/S</v>
          </cell>
        </row>
        <row r="65">
          <cell r="A65">
            <v>52009</v>
          </cell>
          <cell r="B65" t="str">
            <v>Topdanmark Forsikring A/S</v>
          </cell>
        </row>
        <row r="66">
          <cell r="A66">
            <v>53070</v>
          </cell>
          <cell r="B66" t="str">
            <v>Tryg Forsikring A/S</v>
          </cell>
        </row>
        <row r="67">
          <cell r="A67">
            <v>50074</v>
          </cell>
          <cell r="B67" t="str">
            <v>ULFBORG-HIND HERREDS BRANDASSURANCESELSKAB FOR LØSØRE. GENSIDIG</v>
          </cell>
        </row>
        <row r="68">
          <cell r="A68">
            <v>50018</v>
          </cell>
          <cell r="B68" t="str">
            <v>ULYKKESFORSIKRINGSFORBUNDET FOR DANSK SØFART. GENSIDIGT FORBUND</v>
          </cell>
        </row>
        <row r="69">
          <cell r="A69">
            <v>53114</v>
          </cell>
          <cell r="B69" t="str">
            <v>United Insurance af 01.08.2011 A/S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holdsfortegnelse"/>
      <sheetName val="Tabel 1.1"/>
      <sheetName val="Tabel 1.2"/>
      <sheetName val="Tabel 1.3"/>
      <sheetName val="Tabel 1.4"/>
      <sheetName val="Tabel 1.5"/>
      <sheetName val="Tabel 1.6"/>
      <sheetName val="Tabel 1.7"/>
      <sheetName val="Tabel 1.8"/>
      <sheetName val="Tabel 1.9"/>
      <sheetName val="Tabel 1.10"/>
      <sheetName val="Tabel 2.1"/>
      <sheetName val="Tabel 2.2"/>
      <sheetName val="Tabel 2.3"/>
      <sheetName val="Tabel 2.4"/>
      <sheetName val="Tabel 2.5"/>
      <sheetName val="Tabel 2.6"/>
      <sheetName val="Tabel 2.7"/>
      <sheetName val="Tabel 2.8"/>
      <sheetName val="Tabel 2.9"/>
      <sheetName val="Tabel 2.10"/>
      <sheetName val="Tabel 2.11"/>
      <sheetName val="Tabel 3.1"/>
      <sheetName val="Tabel 3.2"/>
      <sheetName val="Tabel 3.3"/>
      <sheetName val="Tabel 3.4"/>
      <sheetName val="Tabel 3.5"/>
      <sheetName val="Tabel 3.6"/>
      <sheetName val="Tabel 3.7"/>
      <sheetName val="Tabel 4.1"/>
      <sheetName val="Tabel 4.2"/>
      <sheetName val="Tabel 4.3"/>
      <sheetName val="Tabel 4.4"/>
      <sheetName val="Tabel 4.5"/>
      <sheetName val="Tabel 4.6"/>
      <sheetName val="Tabel 5.1"/>
      <sheetName val="Tabel 5.2"/>
      <sheetName val="Tabel 5.3"/>
      <sheetName val="Tabel 5.4"/>
      <sheetName val="Tabel 5.5"/>
      <sheetName val="Tabel 5.6"/>
      <sheetName val="Tabel 6.1"/>
      <sheetName val="Tabel 6.2"/>
      <sheetName val="Tabel 6.3"/>
      <sheetName val="Tabel 7.1"/>
      <sheetName val="Tabel 7.2"/>
      <sheetName val="Bilag 8.1"/>
      <sheetName val="Rådata - Livsforsikring"/>
      <sheetName val="Rådata - TP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 refreshError="1"/>
      <sheetData sheetId="47">
        <row r="2">
          <cell r="A2" t="str">
            <v>ALKA Liv II, Forsikrings-Aktieselskabet</v>
          </cell>
        </row>
        <row r="3">
          <cell r="A3" t="str">
            <v>Alm. Brand Liv og Pension A/S, forsikringsselskabet</v>
          </cell>
        </row>
        <row r="4">
          <cell r="A4" t="str">
            <v>AP Pension Livsforsikringsaktieselskab</v>
          </cell>
        </row>
        <row r="5">
          <cell r="A5" t="str">
            <v>Danica Pension, Livsforsikringsaktieselskab</v>
          </cell>
        </row>
        <row r="6">
          <cell r="A6" t="str">
            <v>Industriens Pensionsforsikring A/S</v>
          </cell>
        </row>
        <row r="7">
          <cell r="A7" t="str">
            <v>Lærernes Pension, forsikringsaktieselskab</v>
          </cell>
        </row>
        <row r="8">
          <cell r="A8" t="str">
            <v>Nordea Liv &amp; Pension, livsforsikringsselskab A/S</v>
          </cell>
        </row>
        <row r="9">
          <cell r="A9" t="str">
            <v>Nykredit Livsforsikring A/S</v>
          </cell>
        </row>
        <row r="10">
          <cell r="A10" t="str">
            <v>PenSam Liv forsikringsaktieselskab</v>
          </cell>
        </row>
        <row r="11">
          <cell r="A11" t="str">
            <v>PensionDanmark Pensionsforsikringsaktieselskab</v>
          </cell>
        </row>
        <row r="12">
          <cell r="A12" t="str">
            <v>PFA Pension, forsikringsaktieselskab</v>
          </cell>
        </row>
        <row r="13">
          <cell r="A13" t="str">
            <v>PFA Soraarneq, forsikringsaktieselskab</v>
          </cell>
        </row>
        <row r="14">
          <cell r="A14" t="str">
            <v>PKA+Pension forsikringsselskab A/S</v>
          </cell>
        </row>
        <row r="15">
          <cell r="A15" t="str">
            <v>Sampension KP Livsforsikring A/S</v>
          </cell>
        </row>
        <row r="16">
          <cell r="A16" t="str">
            <v>SEB Pensionsforsikring A/S</v>
          </cell>
        </row>
        <row r="17">
          <cell r="A17" t="str">
            <v>Skandia Link Livsforsikring A/S</v>
          </cell>
        </row>
        <row r="18">
          <cell r="A18" t="str">
            <v>Skandia Livsforsikring A A/S</v>
          </cell>
        </row>
        <row r="19">
          <cell r="A19" t="str">
            <v>Topdanmark Livsforsikring A/S</v>
          </cell>
        </row>
      </sheetData>
      <sheetData sheetId="48">
        <row r="2">
          <cell r="A2" t="str">
            <v>Arbejdstagernes Pensionskasse - SISA</v>
          </cell>
        </row>
        <row r="3">
          <cell r="A3" t="str">
            <v>Arkitekternes Pensionskasse</v>
          </cell>
        </row>
        <row r="4">
          <cell r="A4" t="str">
            <v>Bankpension Pensionskasse for finansansatte</v>
          </cell>
        </row>
        <row r="5">
          <cell r="A5" t="str">
            <v>Børne- og Ungdomspædagoger, Pensionskassen for</v>
          </cell>
        </row>
        <row r="6">
          <cell r="A6" t="str">
            <v>Danske civil- og akademiingeniørers Pensionskasse</v>
          </cell>
        </row>
        <row r="7">
          <cell r="A7" t="str">
            <v>Farmakonomer, Pensionskassen for</v>
          </cell>
        </row>
        <row r="8">
          <cell r="A8" t="str">
            <v>Jordbrugsakademikere og Dyrlæger, Pensionskassen for</v>
          </cell>
        </row>
        <row r="9">
          <cell r="A9" t="str">
            <v>Juristernes og Økonomernes Pensionskasse</v>
          </cell>
        </row>
        <row r="10">
          <cell r="A10" t="str">
            <v>Lægernes Pensionskasse</v>
          </cell>
        </row>
        <row r="11">
          <cell r="A11" t="str">
            <v>Magistre og psykologer, MP Pension - Pensionskassen for</v>
          </cell>
        </row>
        <row r="12">
          <cell r="A12" t="str">
            <v>Pensam, Pensionskassen</v>
          </cell>
        </row>
        <row r="13">
          <cell r="A13" t="str">
            <v>Socialrådgivere og Socialpædagoger, Pensionskassen for</v>
          </cell>
        </row>
        <row r="14">
          <cell r="A14" t="str">
            <v>Sundshedsfaglige, Pensionskassen for</v>
          </cell>
        </row>
        <row r="15">
          <cell r="A15" t="str">
            <v>Sygeplejersker og Lægesekretærer, pensionskassen for</v>
          </cell>
        </row>
        <row r="16">
          <cell r="A16" t="str">
            <v>Teknikum- og Diplomingeniører, Pensionskassen for</v>
          </cell>
        </row>
      </sheetData>
    </sheetDataSet>
  </externalBook>
</externalLink>
</file>

<file path=xl/theme/theme1.xml><?xml version="1.0" encoding="utf-8"?>
<a:theme xmlns:a="http://schemas.openxmlformats.org/drawingml/2006/main" name="Kontortema">
  <a:themeElements>
    <a:clrScheme name="FT farver">
      <a:dk1>
        <a:sysClr val="windowText" lastClr="000000"/>
      </a:dk1>
      <a:lt1>
        <a:sysClr val="window" lastClr="FFFFFF"/>
      </a:lt1>
      <a:dk2>
        <a:srgbClr val="5F1A15"/>
      </a:dk2>
      <a:lt2>
        <a:srgbClr val="F0E1CD"/>
      </a:lt2>
      <a:accent1>
        <a:srgbClr val="990000"/>
      </a:accent1>
      <a:accent2>
        <a:srgbClr val="FF9933"/>
      </a:accent2>
      <a:accent3>
        <a:srgbClr val="00505F"/>
      </a:accent3>
      <a:accent4>
        <a:srgbClr val="82A0AA"/>
      </a:accent4>
      <a:accent5>
        <a:srgbClr val="1E5F32"/>
      </a:accent5>
      <a:accent6>
        <a:srgbClr val="9BD2AA"/>
      </a:accent6>
      <a:hlink>
        <a:srgbClr val="990000"/>
      </a:hlink>
      <a:folHlink>
        <a:srgbClr val="FF9933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E69"/>
  <sheetViews>
    <sheetView showGridLines="0" tabSelected="1" workbookViewId="0"/>
  </sheetViews>
  <sheetFormatPr defaultColWidth="0" defaultRowHeight="15" zeroHeight="1" x14ac:dyDescent="0.25"/>
  <cols>
    <col min="1" max="1" width="2.7109375" customWidth="1"/>
    <col min="2" max="2" width="9.140625" customWidth="1"/>
    <col min="3" max="3" width="9.140625" style="37" customWidth="1"/>
    <col min="4" max="4" width="94.5703125" bestFit="1" customWidth="1"/>
    <col min="5" max="5" width="3.85546875" customWidth="1"/>
    <col min="6" max="16384" width="9.140625" hidden="1"/>
  </cols>
  <sheetData>
    <row r="1" spans="2:4" x14ac:dyDescent="0.25">
      <c r="B1" s="39"/>
      <c r="C1" s="39"/>
      <c r="D1" s="39"/>
    </row>
    <row r="2" spans="2:4" x14ac:dyDescent="0.25">
      <c r="B2" s="39"/>
      <c r="C2" s="39"/>
      <c r="D2" s="39"/>
    </row>
    <row r="3" spans="2:4" x14ac:dyDescent="0.25">
      <c r="B3" s="39"/>
      <c r="C3" s="39"/>
      <c r="D3" s="39"/>
    </row>
    <row r="4" spans="2:4" x14ac:dyDescent="0.25">
      <c r="B4" s="39"/>
      <c r="C4" s="39"/>
      <c r="D4" s="39"/>
    </row>
    <row r="5" spans="2:4" x14ac:dyDescent="0.25">
      <c r="B5" s="39"/>
      <c r="C5" s="39"/>
      <c r="D5" s="39"/>
    </row>
    <row r="6" spans="2:4" ht="31.5" x14ac:dyDescent="0.5">
      <c r="B6" s="40" t="s">
        <v>1146</v>
      </c>
      <c r="C6" s="40"/>
      <c r="D6" s="39"/>
    </row>
    <row r="7" spans="2:4" ht="11.25" customHeight="1" x14ac:dyDescent="0.25">
      <c r="B7" s="39"/>
      <c r="C7" s="39"/>
      <c r="D7" s="39"/>
    </row>
    <row r="8" spans="2:4" ht="21" x14ac:dyDescent="0.35">
      <c r="B8" s="41" t="s">
        <v>1140</v>
      </c>
      <c r="C8" s="41"/>
      <c r="D8" s="42"/>
    </row>
    <row r="9" spans="2:4" x14ac:dyDescent="0.25">
      <c r="B9" s="43" t="s">
        <v>1141</v>
      </c>
      <c r="C9" s="46" t="s">
        <v>1147</v>
      </c>
      <c r="D9" s="47" t="s">
        <v>1155</v>
      </c>
    </row>
    <row r="10" spans="2:4" x14ac:dyDescent="0.25">
      <c r="B10" s="43" t="s">
        <v>1141</v>
      </c>
      <c r="C10" s="46" t="s">
        <v>1148</v>
      </c>
      <c r="D10" s="47" t="s">
        <v>1156</v>
      </c>
    </row>
    <row r="11" spans="2:4" x14ac:dyDescent="0.25">
      <c r="B11" s="43" t="s">
        <v>1141</v>
      </c>
      <c r="C11" s="46" t="s">
        <v>1149</v>
      </c>
      <c r="D11" s="47" t="s">
        <v>1157</v>
      </c>
    </row>
    <row r="12" spans="2:4" x14ac:dyDescent="0.25">
      <c r="B12" s="43" t="s">
        <v>1141</v>
      </c>
      <c r="C12" s="46" t="s">
        <v>1150</v>
      </c>
      <c r="D12" s="47" t="s">
        <v>1158</v>
      </c>
    </row>
    <row r="13" spans="2:4" x14ac:dyDescent="0.25">
      <c r="B13" s="43" t="s">
        <v>1141</v>
      </c>
      <c r="C13" s="46" t="s">
        <v>1151</v>
      </c>
      <c r="D13" s="47" t="s">
        <v>1159</v>
      </c>
    </row>
    <row r="14" spans="2:4" x14ac:dyDescent="0.25">
      <c r="B14" s="43" t="s">
        <v>1141</v>
      </c>
      <c r="C14" s="46" t="s">
        <v>1152</v>
      </c>
      <c r="D14" s="47" t="s">
        <v>1160</v>
      </c>
    </row>
    <row r="15" spans="2:4" x14ac:dyDescent="0.25">
      <c r="B15" s="43" t="s">
        <v>1141</v>
      </c>
      <c r="C15" s="46" t="s">
        <v>1153</v>
      </c>
      <c r="D15" s="47" t="s">
        <v>832</v>
      </c>
    </row>
    <row r="16" spans="2:4" x14ac:dyDescent="0.25">
      <c r="B16" s="43" t="s">
        <v>1141</v>
      </c>
      <c r="C16" s="46" t="s">
        <v>1154</v>
      </c>
      <c r="D16" s="47" t="s">
        <v>1162</v>
      </c>
    </row>
    <row r="17" spans="2:4" x14ac:dyDescent="0.25">
      <c r="B17" s="42"/>
      <c r="C17" s="42"/>
      <c r="D17" s="42"/>
    </row>
    <row r="18" spans="2:4" ht="21" x14ac:dyDescent="0.35">
      <c r="B18" s="41" t="s">
        <v>1142</v>
      </c>
      <c r="C18" s="41"/>
      <c r="D18" s="42"/>
    </row>
    <row r="19" spans="2:4" x14ac:dyDescent="0.25">
      <c r="B19" s="43" t="s">
        <v>1141</v>
      </c>
      <c r="C19" s="46" t="s">
        <v>1163</v>
      </c>
      <c r="D19" s="47" t="s">
        <v>1155</v>
      </c>
    </row>
    <row r="20" spans="2:4" x14ac:dyDescent="0.25">
      <c r="B20" s="43" t="s">
        <v>1141</v>
      </c>
      <c r="C20" s="46" t="s">
        <v>1164</v>
      </c>
      <c r="D20" s="47" t="s">
        <v>1156</v>
      </c>
    </row>
    <row r="21" spans="2:4" x14ac:dyDescent="0.25">
      <c r="B21" s="43" t="s">
        <v>1141</v>
      </c>
      <c r="C21" s="46" t="s">
        <v>1165</v>
      </c>
      <c r="D21" s="47" t="s">
        <v>1171</v>
      </c>
    </row>
    <row r="22" spans="2:4" x14ac:dyDescent="0.25">
      <c r="B22" s="43" t="s">
        <v>1141</v>
      </c>
      <c r="C22" s="46" t="s">
        <v>1166</v>
      </c>
      <c r="D22" s="47" t="s">
        <v>1158</v>
      </c>
    </row>
    <row r="23" spans="2:4" x14ac:dyDescent="0.25">
      <c r="B23" s="43" t="s">
        <v>1141</v>
      </c>
      <c r="C23" s="46" t="s">
        <v>1167</v>
      </c>
      <c r="D23" s="47" t="s">
        <v>1159</v>
      </c>
    </row>
    <row r="24" spans="2:4" x14ac:dyDescent="0.25">
      <c r="B24" s="43" t="s">
        <v>1141</v>
      </c>
      <c r="C24" s="46" t="s">
        <v>1168</v>
      </c>
      <c r="D24" s="47" t="s">
        <v>1172</v>
      </c>
    </row>
    <row r="25" spans="2:4" x14ac:dyDescent="0.25">
      <c r="B25" s="43" t="s">
        <v>1141</v>
      </c>
      <c r="C25" s="46" t="s">
        <v>1169</v>
      </c>
      <c r="D25" s="47" t="s">
        <v>832</v>
      </c>
    </row>
    <row r="26" spans="2:4" x14ac:dyDescent="0.25">
      <c r="B26" s="43" t="s">
        <v>1141</v>
      </c>
      <c r="C26" s="46" t="s">
        <v>1170</v>
      </c>
      <c r="D26" s="47" t="s">
        <v>1173</v>
      </c>
    </row>
    <row r="27" spans="2:4" x14ac:dyDescent="0.25">
      <c r="B27" s="42"/>
      <c r="C27" s="42"/>
      <c r="D27" s="42"/>
    </row>
    <row r="28" spans="2:4" ht="21" x14ac:dyDescent="0.35">
      <c r="B28" s="41" t="s">
        <v>1143</v>
      </c>
      <c r="C28" s="41"/>
      <c r="D28" s="42"/>
    </row>
    <row r="29" spans="2:4" x14ac:dyDescent="0.25">
      <c r="B29" s="43" t="s">
        <v>1141</v>
      </c>
      <c r="C29" s="46" t="s">
        <v>1174</v>
      </c>
      <c r="D29" s="47" t="s">
        <v>1155</v>
      </c>
    </row>
    <row r="30" spans="2:4" x14ac:dyDescent="0.25">
      <c r="B30" s="43" t="s">
        <v>1141</v>
      </c>
      <c r="C30" s="46" t="s">
        <v>1175</v>
      </c>
      <c r="D30" s="47" t="s">
        <v>1156</v>
      </c>
    </row>
    <row r="31" spans="2:4" x14ac:dyDescent="0.25">
      <c r="B31" s="43" t="s">
        <v>1141</v>
      </c>
      <c r="C31" s="46" t="s">
        <v>1176</v>
      </c>
      <c r="D31" s="47" t="s">
        <v>1161</v>
      </c>
    </row>
    <row r="32" spans="2:4" x14ac:dyDescent="0.25">
      <c r="B32" s="43" t="s">
        <v>1141</v>
      </c>
      <c r="C32" s="46" t="s">
        <v>1177</v>
      </c>
      <c r="D32" s="47" t="s">
        <v>1159</v>
      </c>
    </row>
    <row r="33" spans="2:4" x14ac:dyDescent="0.25">
      <c r="B33" s="43" t="s">
        <v>1141</v>
      </c>
      <c r="C33" s="46" t="s">
        <v>1178</v>
      </c>
      <c r="D33" s="47" t="s">
        <v>1180</v>
      </c>
    </row>
    <row r="34" spans="2:4" x14ac:dyDescent="0.25">
      <c r="B34" s="43" t="s">
        <v>1141</v>
      </c>
      <c r="C34" s="46" t="s">
        <v>1179</v>
      </c>
      <c r="D34" s="47" t="s">
        <v>1181</v>
      </c>
    </row>
    <row r="35" spans="2:4" x14ac:dyDescent="0.25">
      <c r="B35" s="42"/>
      <c r="C35" s="42"/>
      <c r="D35" s="42"/>
    </row>
    <row r="36" spans="2:4" ht="21" x14ac:dyDescent="0.35">
      <c r="B36" s="41" t="s">
        <v>1144</v>
      </c>
      <c r="C36" s="41"/>
      <c r="D36" s="42"/>
    </row>
    <row r="37" spans="2:4" x14ac:dyDescent="0.25">
      <c r="B37" s="43" t="s">
        <v>1141</v>
      </c>
      <c r="C37" s="46" t="s">
        <v>1182</v>
      </c>
      <c r="D37" s="47" t="s">
        <v>1155</v>
      </c>
    </row>
    <row r="38" spans="2:4" x14ac:dyDescent="0.25">
      <c r="B38" s="43" t="s">
        <v>1141</v>
      </c>
      <c r="C38" s="46" t="s">
        <v>1183</v>
      </c>
      <c r="D38" s="47" t="s">
        <v>1156</v>
      </c>
    </row>
    <row r="39" spans="2:4" x14ac:dyDescent="0.25">
      <c r="B39" s="43" t="s">
        <v>1141</v>
      </c>
      <c r="C39" s="46" t="s">
        <v>1184</v>
      </c>
      <c r="D39" s="47" t="s">
        <v>1185</v>
      </c>
    </row>
    <row r="40" spans="2:4" x14ac:dyDescent="0.25">
      <c r="B40" s="42"/>
      <c r="C40" s="42"/>
      <c r="D40" s="44"/>
    </row>
    <row r="41" spans="2:4" ht="21" x14ac:dyDescent="0.35">
      <c r="B41" s="41" t="s">
        <v>1145</v>
      </c>
      <c r="C41" s="41"/>
      <c r="D41" s="42"/>
    </row>
    <row r="42" spans="2:4" x14ac:dyDescent="0.25">
      <c r="B42" s="43" t="s">
        <v>1141</v>
      </c>
      <c r="C42" s="46" t="s">
        <v>1186</v>
      </c>
      <c r="D42" s="47" t="s">
        <v>1155</v>
      </c>
    </row>
    <row r="43" spans="2:4" x14ac:dyDescent="0.25">
      <c r="B43" s="43" t="s">
        <v>1141</v>
      </c>
      <c r="C43" s="46" t="s">
        <v>1187</v>
      </c>
      <c r="D43" s="47" t="s">
        <v>1156</v>
      </c>
    </row>
    <row r="44" spans="2:4" x14ac:dyDescent="0.25">
      <c r="B44" s="43" t="s">
        <v>1141</v>
      </c>
      <c r="C44" s="46" t="s">
        <v>1188</v>
      </c>
      <c r="D44" s="47" t="s">
        <v>1189</v>
      </c>
    </row>
    <row r="45" spans="2:4" x14ac:dyDescent="0.25">
      <c r="B45" s="42"/>
      <c r="C45" s="42"/>
      <c r="D45" s="42"/>
    </row>
    <row r="46" spans="2:4" ht="21" x14ac:dyDescent="0.35">
      <c r="B46" s="41" t="s">
        <v>1190</v>
      </c>
      <c r="C46" s="41"/>
      <c r="D46" s="42"/>
    </row>
    <row r="47" spans="2:4" x14ac:dyDescent="0.25">
      <c r="B47" s="43" t="s">
        <v>1141</v>
      </c>
      <c r="C47" s="46" t="s">
        <v>1193</v>
      </c>
      <c r="D47" s="47" t="s">
        <v>1191</v>
      </c>
    </row>
    <row r="48" spans="2:4" x14ac:dyDescent="0.25">
      <c r="B48" s="43" t="s">
        <v>1141</v>
      </c>
      <c r="C48" s="46" t="s">
        <v>1194</v>
      </c>
      <c r="D48" s="47" t="s">
        <v>1192</v>
      </c>
    </row>
    <row r="49" spans="2:4" x14ac:dyDescent="0.25">
      <c r="B49" s="42"/>
      <c r="C49" s="42"/>
      <c r="D49" s="42"/>
    </row>
    <row r="50" spans="2:4" ht="21" x14ac:dyDescent="0.35">
      <c r="B50" s="41" t="s">
        <v>1195</v>
      </c>
      <c r="C50" s="41"/>
      <c r="D50" s="42"/>
    </row>
    <row r="51" spans="2:4" x14ac:dyDescent="0.25">
      <c r="B51" s="43" t="s">
        <v>1141</v>
      </c>
      <c r="C51" s="46" t="s">
        <v>1196</v>
      </c>
      <c r="D51" s="47" t="s">
        <v>1197</v>
      </c>
    </row>
    <row r="52" spans="2:4" x14ac:dyDescent="0.25"/>
    <row r="53" spans="2:4" hidden="1" x14ac:dyDescent="0.25"/>
    <row r="54" spans="2:4" hidden="1" x14ac:dyDescent="0.25"/>
    <row r="55" spans="2:4" hidden="1" x14ac:dyDescent="0.25"/>
    <row r="56" spans="2:4" hidden="1" x14ac:dyDescent="0.25"/>
    <row r="57" spans="2:4" hidden="1" x14ac:dyDescent="0.25"/>
    <row r="58" spans="2:4" hidden="1" x14ac:dyDescent="0.25"/>
    <row r="59" spans="2:4" hidden="1" x14ac:dyDescent="0.25"/>
    <row r="60" spans="2:4" hidden="1" x14ac:dyDescent="0.25"/>
    <row r="61" spans="2:4" hidden="1" x14ac:dyDescent="0.25"/>
    <row r="62" spans="2:4" hidden="1" x14ac:dyDescent="0.25"/>
    <row r="63" spans="2:4" hidden="1" x14ac:dyDescent="0.25"/>
    <row r="64" spans="2: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</sheetData>
  <sheetProtection algorithmName="SHA-512" hashValue="CWHBLp+APxwxUWwUe2jw54FaFEGA4i0wKwBxODeFcmEr8PdJJAxzZZBuIXljfHXXTjnOVSBlTYyV8IB5WqsNiw==" saltValue="hTGpRTitws3kybxUn+XlWg==" spinCount="100000" sheet="1" objects="1" scenarios="1"/>
  <hyperlinks>
    <hyperlink ref="C9" location="'Tabel 1.1'!C1" display="Tabel 1.1"/>
    <hyperlink ref="C10" location="'Tabel 1.2'!C1" display="Tabel 1.2"/>
    <hyperlink ref="C11" location="'Tabel 1.3'!E1" display="Tabel 1.3"/>
    <hyperlink ref="C12" location="'Tabel 1.4'!C1" display="Tabel 1.4"/>
    <hyperlink ref="C13" location="'Tabel 1.5'!C1" display="Tabel 1.5"/>
    <hyperlink ref="C14" location="'Tabel 1.6'!C1" display="Tabel 1.6"/>
    <hyperlink ref="C15" location="'Tabel 1.7'!C1" display="Tabel 1.7"/>
    <hyperlink ref="C16" location="'Tabel 1.8'!B1" display="Tabel 1.8"/>
    <hyperlink ref="C19" location="'Tabel 2.1'!C1" display="Tabel 2.1"/>
    <hyperlink ref="C20" location="'Tabel 2.2'!C1" display="Tabel 2.2"/>
    <hyperlink ref="C21" location="'Tabel 2.3'!E1" display="Tabel 2.3"/>
    <hyperlink ref="C22" location="'Tabel 2.4'!C1" display="Tabel 2.4"/>
    <hyperlink ref="C23" location="'Tabel 2.5'!C1" display="Tabel 2.5"/>
    <hyperlink ref="C24" location="'Tabel 2.6'!C1" display="Tabel 2.6"/>
    <hyperlink ref="C25" location="'Tabel 2.7'!C1" display="Tabel 2.7"/>
    <hyperlink ref="C26" location="'Tabel 2.8'!B1" display="Tabel 2.8"/>
    <hyperlink ref="C29" location="'Tabel 3.1'!C1" display="Tabel 3.1"/>
    <hyperlink ref="C30" location="'Tabel 3.2'!C1" display="Tabel 3.2"/>
    <hyperlink ref="C31" location="'Tabel 3.3'!C1" display="Tabel 3.3"/>
    <hyperlink ref="C32" location="'Tabel 3.4'!B1" display="Tabel 3.4"/>
    <hyperlink ref="C33" location="'Tabel 3.5'!B1" display="Tabel 3.5"/>
    <hyperlink ref="C34" location="'Tabel 3.6'!A1" display="Tabel 3.6"/>
    <hyperlink ref="C37" location="'Tabel 4.1'!D3" display="Tabel 4.1"/>
    <hyperlink ref="C38" location="'Tabel 4.2'!D3" display="Tabel 4.2"/>
    <hyperlink ref="C39" location="'Tabel 4.3'!D3" display="Tabel 4.3"/>
    <hyperlink ref="C42" location="'Tabel 5.1'!D3" display="Tabel 5.1"/>
    <hyperlink ref="C43" location="'Tabel 5.2'!D3" display="Tabel 5.2"/>
    <hyperlink ref="C44" location="'Tabel 5.3'!D3" display="Tabel 5.3"/>
    <hyperlink ref="C47" location="'Tabel 6.1'!A1" display="Tabel 6.1"/>
    <hyperlink ref="C48" location="'Tabel 6.2'!A1" display="Tabel 6.2"/>
    <hyperlink ref="C51" location="'Bilag 7.1'!A1" display="Bilag 7.1"/>
  </hyperlinks>
  <pageMargins left="0.7" right="0.7" top="0.75" bottom="0.75" header="0.3" footer="0.3"/>
  <pageSetup paperSize="9" scale="82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64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1" width="12.85546875" style="68" hidden="1" customWidth="1"/>
    <col min="2" max="2" width="20.28515625" style="68" hidden="1" customWidth="1"/>
    <col min="3" max="3" width="5" style="68" customWidth="1"/>
    <col min="4" max="4" width="87.28515625" style="68" customWidth="1"/>
    <col min="5" max="5" width="14.28515625" style="68" customWidth="1"/>
    <col min="6" max="6" width="6" style="68" customWidth="1"/>
    <col min="7" max="7" width="13.5703125" style="68" hidden="1" customWidth="1"/>
    <col min="8" max="16384" width="9.140625" style="68" hidden="1"/>
  </cols>
  <sheetData>
    <row r="1" spans="1:5" x14ac:dyDescent="0.25">
      <c r="C1" s="88" t="s">
        <v>701</v>
      </c>
      <c r="D1" s="88"/>
    </row>
    <row r="2" spans="1:5" x14ac:dyDescent="0.25"/>
    <row r="3" spans="1:5" x14ac:dyDescent="0.25"/>
    <row r="4" spans="1:5" ht="30" customHeight="1" x14ac:dyDescent="0.25">
      <c r="C4" s="60" t="s">
        <v>918</v>
      </c>
      <c r="D4" s="61"/>
      <c r="E4" s="62"/>
    </row>
    <row r="5" spans="1:5" ht="15" customHeight="1" x14ac:dyDescent="0.25">
      <c r="C5" s="63" t="s">
        <v>187</v>
      </c>
      <c r="D5" s="63"/>
      <c r="E5" s="63"/>
    </row>
    <row r="6" spans="1:5" ht="31.5" customHeight="1" x14ac:dyDescent="0.25">
      <c r="A6" s="7" t="s">
        <v>245</v>
      </c>
      <c r="B6" s="12" t="s">
        <v>244</v>
      </c>
      <c r="C6" s="1"/>
      <c r="D6" s="1"/>
      <c r="E6" s="2" t="s">
        <v>188</v>
      </c>
    </row>
    <row r="7" spans="1:5" x14ac:dyDescent="0.25">
      <c r="A7" s="8" t="s">
        <v>279</v>
      </c>
      <c r="B7" s="68" t="s">
        <v>438</v>
      </c>
      <c r="C7" s="1" t="s">
        <v>5</v>
      </c>
      <c r="D7" s="1" t="s">
        <v>0</v>
      </c>
      <c r="E7" s="13">
        <v>22557776</v>
      </c>
    </row>
    <row r="8" spans="1:5" x14ac:dyDescent="0.25">
      <c r="A8" s="8" t="s">
        <v>314</v>
      </c>
      <c r="B8" s="68" t="s">
        <v>420</v>
      </c>
      <c r="C8" s="1" t="s">
        <v>6</v>
      </c>
      <c r="D8" s="1" t="s">
        <v>86</v>
      </c>
      <c r="E8" s="13">
        <v>-204</v>
      </c>
    </row>
    <row r="9" spans="1:5" x14ac:dyDescent="0.25">
      <c r="A9" s="8" t="s">
        <v>246</v>
      </c>
      <c r="B9" s="68" t="s">
        <v>439</v>
      </c>
      <c r="C9" s="4" t="s">
        <v>7</v>
      </c>
      <c r="D9" s="4" t="s">
        <v>1</v>
      </c>
      <c r="E9" s="13">
        <v>22557572</v>
      </c>
    </row>
    <row r="10" spans="1:5" x14ac:dyDescent="0.25">
      <c r="A10" s="8" t="s">
        <v>280</v>
      </c>
      <c r="B10" s="68" t="s">
        <v>431</v>
      </c>
      <c r="C10" s="1" t="s">
        <v>8</v>
      </c>
      <c r="D10" s="1" t="s">
        <v>2</v>
      </c>
      <c r="E10" s="13">
        <v>7307825</v>
      </c>
    </row>
    <row r="11" spans="1:5" x14ac:dyDescent="0.25">
      <c r="A11" s="8" t="s">
        <v>281</v>
      </c>
      <c r="B11" s="68" t="s">
        <v>430</v>
      </c>
      <c r="C11" s="1" t="s">
        <v>9</v>
      </c>
      <c r="D11" s="1" t="s">
        <v>3</v>
      </c>
      <c r="E11" s="13">
        <v>9290177</v>
      </c>
    </row>
    <row r="12" spans="1:5" x14ac:dyDescent="0.25">
      <c r="A12" s="8" t="s">
        <v>282</v>
      </c>
      <c r="B12" s="68" t="s">
        <v>408</v>
      </c>
      <c r="C12" s="1" t="s">
        <v>10</v>
      </c>
      <c r="D12" s="1" t="s">
        <v>4</v>
      </c>
      <c r="E12" s="13">
        <v>331013</v>
      </c>
    </row>
    <row r="13" spans="1:5" x14ac:dyDescent="0.25">
      <c r="A13" s="8" t="s">
        <v>315</v>
      </c>
      <c r="B13" s="68" t="s">
        <v>414</v>
      </c>
      <c r="C13" s="1" t="s">
        <v>11</v>
      </c>
      <c r="D13" s="1" t="s">
        <v>46</v>
      </c>
      <c r="E13" s="13">
        <v>13070635</v>
      </c>
    </row>
    <row r="14" spans="1:5" x14ac:dyDescent="0.25">
      <c r="A14" s="8" t="s">
        <v>283</v>
      </c>
      <c r="B14" s="68" t="s">
        <v>432</v>
      </c>
      <c r="C14" s="1" t="s">
        <v>12</v>
      </c>
      <c r="D14" s="1" t="s">
        <v>47</v>
      </c>
      <c r="E14" s="13">
        <v>19264229</v>
      </c>
    </row>
    <row r="15" spans="1:5" x14ac:dyDescent="0.25">
      <c r="A15" s="8" t="s">
        <v>316</v>
      </c>
      <c r="B15" s="68" t="s">
        <v>426</v>
      </c>
      <c r="C15" s="1" t="s">
        <v>13</v>
      </c>
      <c r="D15" s="1" t="s">
        <v>48</v>
      </c>
      <c r="E15" s="13">
        <v>-362775</v>
      </c>
    </row>
    <row r="16" spans="1:5" x14ac:dyDescent="0.25">
      <c r="A16" s="8" t="s">
        <v>284</v>
      </c>
      <c r="B16" s="68" t="s">
        <v>419</v>
      </c>
      <c r="C16" s="1" t="s">
        <v>14</v>
      </c>
      <c r="D16" s="1" t="s">
        <v>49</v>
      </c>
      <c r="E16" s="13">
        <v>-937576</v>
      </c>
    </row>
    <row r="17" spans="1:5" ht="15.75" customHeight="1" x14ac:dyDescent="0.25">
      <c r="A17" s="8" t="s">
        <v>381</v>
      </c>
      <c r="B17" s="68" t="s">
        <v>429</v>
      </c>
      <c r="C17" s="4" t="s">
        <v>15</v>
      </c>
      <c r="D17" s="4" t="s">
        <v>50</v>
      </c>
      <c r="E17" s="13">
        <v>47963529</v>
      </c>
    </row>
    <row r="18" spans="1:5" x14ac:dyDescent="0.25">
      <c r="A18" s="8" t="s">
        <v>285</v>
      </c>
      <c r="B18" s="68" t="s">
        <v>423</v>
      </c>
      <c r="C18" s="1" t="s">
        <v>16</v>
      </c>
      <c r="D18" s="1" t="s">
        <v>51</v>
      </c>
      <c r="E18" s="13">
        <v>-6954287</v>
      </c>
    </row>
    <row r="19" spans="1:5" x14ac:dyDescent="0.25">
      <c r="A19" s="8" t="s">
        <v>317</v>
      </c>
      <c r="B19" s="68" t="s">
        <v>447</v>
      </c>
      <c r="C19" s="1" t="s">
        <v>17</v>
      </c>
      <c r="D19" s="1" t="s">
        <v>52</v>
      </c>
      <c r="E19" s="13">
        <v>-17263165</v>
      </c>
    </row>
    <row r="20" spans="1:5" x14ac:dyDescent="0.25">
      <c r="A20" s="8" t="s">
        <v>318</v>
      </c>
      <c r="B20" s="68" t="s">
        <v>421</v>
      </c>
      <c r="C20" s="1" t="s">
        <v>18</v>
      </c>
      <c r="D20" s="1" t="s">
        <v>53</v>
      </c>
      <c r="E20" s="13">
        <v>553</v>
      </c>
    </row>
    <row r="21" spans="1:5" x14ac:dyDescent="0.25">
      <c r="A21" s="8" t="s">
        <v>286</v>
      </c>
      <c r="B21" s="68" t="s">
        <v>446</v>
      </c>
      <c r="C21" s="4" t="s">
        <v>19</v>
      </c>
      <c r="D21" s="4" t="s">
        <v>189</v>
      </c>
      <c r="E21" s="13">
        <v>-17262612</v>
      </c>
    </row>
    <row r="22" spans="1:5" x14ac:dyDescent="0.25">
      <c r="A22" s="8" t="s">
        <v>287</v>
      </c>
      <c r="B22" s="68" t="s">
        <v>433</v>
      </c>
      <c r="C22" s="1" t="s">
        <v>20</v>
      </c>
      <c r="D22" s="1" t="s">
        <v>243</v>
      </c>
      <c r="E22" s="13">
        <v>-34687451</v>
      </c>
    </row>
    <row r="23" spans="1:5" x14ac:dyDescent="0.25">
      <c r="A23" s="8" t="s">
        <v>288</v>
      </c>
      <c r="B23" s="68" t="s">
        <v>418</v>
      </c>
      <c r="C23" s="1" t="s">
        <v>21</v>
      </c>
      <c r="D23" s="1" t="s">
        <v>56</v>
      </c>
      <c r="E23" s="13">
        <v>-371</v>
      </c>
    </row>
    <row r="24" spans="1:5" x14ac:dyDescent="0.25">
      <c r="A24" s="8" t="s">
        <v>289</v>
      </c>
      <c r="B24" s="68" t="s">
        <v>434</v>
      </c>
      <c r="C24" s="4" t="s">
        <v>22</v>
      </c>
      <c r="D24" s="4" t="s">
        <v>190</v>
      </c>
      <c r="E24" s="13">
        <v>-34687822</v>
      </c>
    </row>
    <row r="25" spans="1:5" x14ac:dyDescent="0.25">
      <c r="A25" s="8" t="s">
        <v>290</v>
      </c>
      <c r="B25" s="68" t="s">
        <v>442</v>
      </c>
      <c r="C25" s="1" t="s">
        <v>23</v>
      </c>
      <c r="D25" s="1" t="s">
        <v>191</v>
      </c>
      <c r="E25" s="13">
        <v>-2163515</v>
      </c>
    </row>
    <row r="26" spans="1:5" x14ac:dyDescent="0.25">
      <c r="A26" s="8" t="s">
        <v>382</v>
      </c>
      <c r="B26" s="68" t="s">
        <v>422</v>
      </c>
      <c r="C26" s="1" t="s">
        <v>24</v>
      </c>
      <c r="D26" s="1" t="s">
        <v>192</v>
      </c>
      <c r="E26" s="13">
        <v>-1356697</v>
      </c>
    </row>
    <row r="27" spans="1:5" x14ac:dyDescent="0.25">
      <c r="A27" s="8" t="s">
        <v>292</v>
      </c>
      <c r="B27" s="68" t="s">
        <v>409</v>
      </c>
      <c r="C27" s="1" t="s">
        <v>25</v>
      </c>
      <c r="D27" s="1" t="s">
        <v>57</v>
      </c>
      <c r="E27" s="13">
        <v>0</v>
      </c>
    </row>
    <row r="28" spans="1:5" x14ac:dyDescent="0.25">
      <c r="A28" s="8" t="s">
        <v>293</v>
      </c>
      <c r="B28" s="68" t="s">
        <v>437</v>
      </c>
      <c r="C28" s="1" t="s">
        <v>26</v>
      </c>
      <c r="D28" s="1" t="s">
        <v>92</v>
      </c>
      <c r="E28" s="13">
        <v>-364481</v>
      </c>
    </row>
    <row r="29" spans="1:5" x14ac:dyDescent="0.25">
      <c r="A29" s="8" t="s">
        <v>383</v>
      </c>
      <c r="B29" s="68" t="s">
        <v>410</v>
      </c>
      <c r="C29" s="1" t="s">
        <v>27</v>
      </c>
      <c r="D29" s="1" t="s">
        <v>58</v>
      </c>
      <c r="E29" s="13">
        <v>5828</v>
      </c>
    </row>
    <row r="30" spans="1:5" x14ac:dyDescent="0.25">
      <c r="A30" s="8" t="s">
        <v>319</v>
      </c>
      <c r="B30" s="68" t="s">
        <v>413</v>
      </c>
      <c r="C30" s="1" t="s">
        <v>28</v>
      </c>
      <c r="D30" s="1" t="s">
        <v>93</v>
      </c>
      <c r="E30" s="13">
        <v>0</v>
      </c>
    </row>
    <row r="31" spans="1:5" x14ac:dyDescent="0.25">
      <c r="A31" s="8" t="s">
        <v>294</v>
      </c>
      <c r="B31" s="68" t="s">
        <v>440</v>
      </c>
      <c r="C31" s="4" t="s">
        <v>29</v>
      </c>
      <c r="D31" s="5" t="s">
        <v>201</v>
      </c>
      <c r="E31" s="13">
        <v>-358653</v>
      </c>
    </row>
    <row r="32" spans="1:5" x14ac:dyDescent="0.25">
      <c r="A32" s="8" t="s">
        <v>326</v>
      </c>
      <c r="B32" s="68" t="s">
        <v>436</v>
      </c>
      <c r="C32" s="1" t="s">
        <v>30</v>
      </c>
      <c r="D32" s="1" t="s">
        <v>59</v>
      </c>
      <c r="E32" s="13">
        <v>-5468186</v>
      </c>
    </row>
    <row r="33" spans="1:5" x14ac:dyDescent="0.25">
      <c r="A33" s="8" t="s">
        <v>320</v>
      </c>
      <c r="B33" s="68" t="s">
        <v>412</v>
      </c>
      <c r="C33" s="4" t="s">
        <v>31</v>
      </c>
      <c r="D33" s="4" t="s">
        <v>193</v>
      </c>
      <c r="E33" s="13">
        <v>2269328</v>
      </c>
    </row>
    <row r="34" spans="1:5" x14ac:dyDescent="0.25">
      <c r="A34" s="8" t="s">
        <v>321</v>
      </c>
      <c r="B34" s="68" t="s">
        <v>404</v>
      </c>
      <c r="C34" s="1" t="s">
        <v>32</v>
      </c>
      <c r="D34" s="1" t="s">
        <v>60</v>
      </c>
      <c r="E34" s="13">
        <v>-583</v>
      </c>
    </row>
    <row r="35" spans="1:5" x14ac:dyDescent="0.25">
      <c r="A35" s="8" t="s">
        <v>384</v>
      </c>
      <c r="B35" s="68" t="s">
        <v>441</v>
      </c>
      <c r="C35" s="1" t="s">
        <v>33</v>
      </c>
      <c r="D35" s="1" t="s">
        <v>61</v>
      </c>
      <c r="E35" s="13">
        <v>6375643</v>
      </c>
    </row>
    <row r="36" spans="1:5" x14ac:dyDescent="0.25">
      <c r="A36" s="8" t="s">
        <v>385</v>
      </c>
      <c r="B36" s="68" t="s">
        <v>449</v>
      </c>
      <c r="C36" s="1" t="s">
        <v>34</v>
      </c>
      <c r="D36" s="1" t="s">
        <v>62</v>
      </c>
      <c r="E36" s="13">
        <v>0</v>
      </c>
    </row>
    <row r="37" spans="1:5" x14ac:dyDescent="0.25">
      <c r="A37" s="8" t="s">
        <v>386</v>
      </c>
      <c r="B37" s="68" t="s">
        <v>457</v>
      </c>
      <c r="C37" s="1" t="s">
        <v>35</v>
      </c>
      <c r="D37" s="1" t="s">
        <v>194</v>
      </c>
      <c r="E37" s="13">
        <v>0</v>
      </c>
    </row>
    <row r="38" spans="1:5" x14ac:dyDescent="0.25">
      <c r="A38" s="8" t="s">
        <v>295</v>
      </c>
      <c r="B38" s="68" t="s">
        <v>425</v>
      </c>
      <c r="C38" s="1" t="s">
        <v>36</v>
      </c>
      <c r="D38" s="1" t="s">
        <v>63</v>
      </c>
      <c r="E38" s="13">
        <v>0</v>
      </c>
    </row>
    <row r="39" spans="1:5" x14ac:dyDescent="0.25">
      <c r="A39" s="8" t="s">
        <v>325</v>
      </c>
      <c r="B39" s="68" t="s">
        <v>424</v>
      </c>
      <c r="C39" s="4" t="s">
        <v>37</v>
      </c>
      <c r="D39" s="4" t="s">
        <v>403</v>
      </c>
      <c r="E39" s="13">
        <v>8644388</v>
      </c>
    </row>
    <row r="40" spans="1:5" x14ac:dyDescent="0.25">
      <c r="A40" s="8" t="s">
        <v>296</v>
      </c>
      <c r="B40" s="68" t="s">
        <v>406</v>
      </c>
      <c r="C40" s="1" t="s">
        <v>38</v>
      </c>
      <c r="D40" s="1" t="s">
        <v>64</v>
      </c>
      <c r="E40" s="13">
        <v>-1158042</v>
      </c>
    </row>
    <row r="41" spans="1:5" x14ac:dyDescent="0.25">
      <c r="A41" s="8" t="s">
        <v>269</v>
      </c>
      <c r="B41" s="68" t="s">
        <v>407</v>
      </c>
      <c r="C41" s="4" t="s">
        <v>39</v>
      </c>
      <c r="D41" s="4" t="s">
        <v>195</v>
      </c>
      <c r="E41" s="13">
        <v>7486346</v>
      </c>
    </row>
    <row r="42" spans="1:5" x14ac:dyDescent="0.25">
      <c r="A42" s="8"/>
      <c r="C42" s="4"/>
      <c r="D42" s="4"/>
      <c r="E42" s="4"/>
    </row>
    <row r="43" spans="1:5" x14ac:dyDescent="0.25">
      <c r="A43" s="8"/>
      <c r="C43" s="4"/>
      <c r="D43" s="4" t="s">
        <v>65</v>
      </c>
      <c r="E43" s="4"/>
    </row>
    <row r="44" spans="1:5" x14ac:dyDescent="0.25">
      <c r="A44" s="8" t="s">
        <v>297</v>
      </c>
      <c r="B44" s="68" t="s">
        <v>427</v>
      </c>
      <c r="C44" s="1" t="s">
        <v>40</v>
      </c>
      <c r="D44" s="1" t="s">
        <v>85</v>
      </c>
      <c r="E44" s="13">
        <v>1888</v>
      </c>
    </row>
    <row r="45" spans="1:5" x14ac:dyDescent="0.25">
      <c r="A45" s="8" t="s">
        <v>322</v>
      </c>
      <c r="B45" s="68" t="s">
        <v>443</v>
      </c>
      <c r="C45" s="1" t="s">
        <v>41</v>
      </c>
      <c r="D45" s="1" t="s">
        <v>86</v>
      </c>
      <c r="E45" s="13">
        <v>0</v>
      </c>
    </row>
    <row r="46" spans="1:5" x14ac:dyDescent="0.25">
      <c r="A46" s="8" t="s">
        <v>323</v>
      </c>
      <c r="B46" s="68" t="s">
        <v>452</v>
      </c>
      <c r="C46" s="1" t="s">
        <v>42</v>
      </c>
      <c r="D46" s="1" t="s">
        <v>87</v>
      </c>
      <c r="E46" s="13">
        <v>0</v>
      </c>
    </row>
    <row r="47" spans="1:5" x14ac:dyDescent="0.25">
      <c r="A47" s="8" t="s">
        <v>313</v>
      </c>
      <c r="B47" s="68" t="s">
        <v>458</v>
      </c>
      <c r="C47" s="1" t="s">
        <v>43</v>
      </c>
      <c r="D47" s="1" t="s">
        <v>196</v>
      </c>
      <c r="E47" s="13">
        <v>0</v>
      </c>
    </row>
    <row r="48" spans="1:5" x14ac:dyDescent="0.25">
      <c r="A48" s="8" t="s">
        <v>298</v>
      </c>
      <c r="B48" s="68" t="s">
        <v>417</v>
      </c>
      <c r="C48" s="1" t="s">
        <v>44</v>
      </c>
      <c r="D48" s="1" t="s">
        <v>88</v>
      </c>
      <c r="E48" s="13">
        <v>0</v>
      </c>
    </row>
    <row r="49" spans="1:5" x14ac:dyDescent="0.25">
      <c r="A49" s="8" t="s">
        <v>309</v>
      </c>
      <c r="B49" s="68" t="s">
        <v>451</v>
      </c>
      <c r="C49" s="4" t="s">
        <v>45</v>
      </c>
      <c r="D49" s="4" t="s">
        <v>198</v>
      </c>
      <c r="E49" s="13">
        <v>1888</v>
      </c>
    </row>
    <row r="50" spans="1:5" x14ac:dyDescent="0.25">
      <c r="A50" s="8" t="s">
        <v>299</v>
      </c>
      <c r="B50" s="68" t="s">
        <v>416</v>
      </c>
      <c r="C50" s="1" t="s">
        <v>66</v>
      </c>
      <c r="D50" s="1" t="s">
        <v>89</v>
      </c>
      <c r="E50" s="13">
        <v>0</v>
      </c>
    </row>
    <row r="51" spans="1:5" x14ac:dyDescent="0.25">
      <c r="A51" s="8" t="s">
        <v>300</v>
      </c>
      <c r="B51" s="68" t="s">
        <v>454</v>
      </c>
      <c r="C51" s="1" t="s">
        <v>67</v>
      </c>
      <c r="D51" s="1" t="s">
        <v>90</v>
      </c>
      <c r="E51" s="13">
        <v>-1508</v>
      </c>
    </row>
    <row r="52" spans="1:5" x14ac:dyDescent="0.25">
      <c r="A52" s="8" t="s">
        <v>301</v>
      </c>
      <c r="B52" s="68" t="s">
        <v>448</v>
      </c>
      <c r="C52" s="1" t="s">
        <v>68</v>
      </c>
      <c r="D52" s="1" t="s">
        <v>53</v>
      </c>
      <c r="E52" s="13">
        <v>0</v>
      </c>
    </row>
    <row r="53" spans="1:5" x14ac:dyDescent="0.25">
      <c r="A53" s="8" t="s">
        <v>302</v>
      </c>
      <c r="B53" s="68" t="s">
        <v>405</v>
      </c>
      <c r="C53" s="1" t="s">
        <v>69</v>
      </c>
      <c r="D53" s="1" t="s">
        <v>54</v>
      </c>
      <c r="E53" s="13">
        <v>-1278</v>
      </c>
    </row>
    <row r="54" spans="1:5" x14ac:dyDescent="0.25">
      <c r="A54" s="8" t="s">
        <v>310</v>
      </c>
      <c r="B54" s="68" t="s">
        <v>450</v>
      </c>
      <c r="C54" s="1" t="s">
        <v>70</v>
      </c>
      <c r="D54" s="1" t="s">
        <v>197</v>
      </c>
      <c r="E54" s="13">
        <v>0</v>
      </c>
    </row>
    <row r="55" spans="1:5" x14ac:dyDescent="0.25">
      <c r="A55" s="8" t="s">
        <v>303</v>
      </c>
      <c r="B55" s="68" t="s">
        <v>435</v>
      </c>
      <c r="C55" s="1" t="s">
        <v>71</v>
      </c>
      <c r="D55" s="1" t="s">
        <v>55</v>
      </c>
      <c r="E55" s="13">
        <v>0</v>
      </c>
    </row>
    <row r="56" spans="1:5" x14ac:dyDescent="0.25">
      <c r="A56" s="8" t="s">
        <v>311</v>
      </c>
      <c r="B56" s="68" t="s">
        <v>428</v>
      </c>
      <c r="C56" s="4" t="s">
        <v>72</v>
      </c>
      <c r="D56" s="5" t="s">
        <v>199</v>
      </c>
      <c r="E56" s="13">
        <v>-2786</v>
      </c>
    </row>
    <row r="57" spans="1:5" x14ac:dyDescent="0.25">
      <c r="A57" s="8" t="s">
        <v>304</v>
      </c>
      <c r="B57" s="68" t="s">
        <v>445</v>
      </c>
      <c r="C57" s="1" t="s">
        <v>73</v>
      </c>
      <c r="D57" s="1" t="s">
        <v>91</v>
      </c>
      <c r="E57" s="13">
        <v>0</v>
      </c>
    </row>
    <row r="58" spans="1:5" x14ac:dyDescent="0.25">
      <c r="A58" s="8" t="s">
        <v>305</v>
      </c>
      <c r="B58" s="68" t="s">
        <v>444</v>
      </c>
      <c r="C58" s="1" t="s">
        <v>74</v>
      </c>
      <c r="D58" s="1" t="s">
        <v>57</v>
      </c>
      <c r="E58" s="13">
        <v>0</v>
      </c>
    </row>
    <row r="59" spans="1:5" x14ac:dyDescent="0.25">
      <c r="A59" s="8" t="s">
        <v>306</v>
      </c>
      <c r="B59" s="68" t="s">
        <v>411</v>
      </c>
      <c r="C59" s="1" t="s">
        <v>75</v>
      </c>
      <c r="D59" s="1" t="s">
        <v>92</v>
      </c>
      <c r="E59" s="13">
        <v>-113</v>
      </c>
    </row>
    <row r="60" spans="1:5" x14ac:dyDescent="0.25">
      <c r="A60" s="8" t="s">
        <v>324</v>
      </c>
      <c r="B60" s="68" t="s">
        <v>455</v>
      </c>
      <c r="C60" s="1" t="s">
        <v>76</v>
      </c>
      <c r="D60" s="1" t="s">
        <v>93</v>
      </c>
      <c r="E60" s="13">
        <v>0</v>
      </c>
    </row>
    <row r="61" spans="1:5" x14ac:dyDescent="0.25">
      <c r="A61" s="8" t="s">
        <v>307</v>
      </c>
      <c r="B61" s="68" t="s">
        <v>415</v>
      </c>
      <c r="C61" s="4" t="s">
        <v>77</v>
      </c>
      <c r="D61" s="4" t="s">
        <v>200</v>
      </c>
      <c r="E61" s="13">
        <v>-113</v>
      </c>
    </row>
    <row r="62" spans="1:5" x14ac:dyDescent="0.25">
      <c r="A62" s="8" t="s">
        <v>308</v>
      </c>
      <c r="B62" s="68" t="s">
        <v>453</v>
      </c>
      <c r="C62" s="1" t="s">
        <v>78</v>
      </c>
      <c r="D62" s="1" t="s">
        <v>94</v>
      </c>
      <c r="E62" s="13">
        <v>428</v>
      </c>
    </row>
    <row r="63" spans="1:5" ht="26.25" customHeight="1" x14ac:dyDescent="0.25">
      <c r="A63" s="8" t="s">
        <v>312</v>
      </c>
      <c r="B63" s="68" t="s">
        <v>456</v>
      </c>
      <c r="C63" s="4" t="s">
        <v>79</v>
      </c>
      <c r="D63" s="5" t="s">
        <v>202</v>
      </c>
      <c r="E63" s="13">
        <v>-583</v>
      </c>
    </row>
    <row r="64" spans="1:5" x14ac:dyDescent="0.25"/>
  </sheetData>
  <sheetProtection algorithmName="SHA-512" hashValue="VnWh6cIE46tdtSltu0xfvb9LpX2+JJZ9YwUNOI52YD6hAiu2zFOHeRlUctzUcyIw9fIhxEnkqd2K68JcExq2iQ==" saltValue="i1DlFDLMqrl/KAiVIBNPtg==" spinCount="100000" sheet="1" objects="1" scenarios="1"/>
  <mergeCells count="1"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&amp;C&amp;G</oddHeader>
  </headerFooter>
  <rowBreaks count="1" manualBreakCount="1">
    <brk id="31" max="16383" man="1"/>
  </row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108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1" width="0" style="11" hidden="1" customWidth="1"/>
    <col min="2" max="2" width="16.140625" style="11" hidden="1" customWidth="1"/>
    <col min="3" max="3" width="5" style="11" customWidth="1"/>
    <col min="4" max="4" width="109.7109375" style="11" customWidth="1"/>
    <col min="5" max="5" width="14.28515625" style="11" customWidth="1"/>
    <col min="6" max="6" width="9.140625" style="11" customWidth="1"/>
    <col min="7" max="16384" width="9.140625" style="11" hidden="1"/>
  </cols>
  <sheetData>
    <row r="1" spans="1:5" x14ac:dyDescent="0.25">
      <c r="C1" s="75" t="s">
        <v>701</v>
      </c>
      <c r="D1" s="75"/>
    </row>
    <row r="2" spans="1:5" x14ac:dyDescent="0.25"/>
    <row r="3" spans="1:5" x14ac:dyDescent="0.25"/>
    <row r="4" spans="1:5" ht="30" customHeight="1" x14ac:dyDescent="0.25">
      <c r="C4" s="76" t="s">
        <v>919</v>
      </c>
      <c r="D4" s="77"/>
      <c r="E4" s="78"/>
    </row>
    <row r="5" spans="1:5" ht="15" customHeight="1" x14ac:dyDescent="0.25">
      <c r="C5" s="79" t="s">
        <v>187</v>
      </c>
      <c r="D5" s="80"/>
      <c r="E5" s="81"/>
    </row>
    <row r="6" spans="1:5" ht="22.5" customHeight="1" x14ac:dyDescent="0.25">
      <c r="C6" s="1"/>
      <c r="D6" s="1"/>
      <c r="E6" s="2" t="s">
        <v>398</v>
      </c>
    </row>
    <row r="7" spans="1:5" ht="15" customHeight="1" x14ac:dyDescent="0.25">
      <c r="B7" s="8" t="s">
        <v>278</v>
      </c>
      <c r="C7" s="1"/>
      <c r="D7" s="4" t="s">
        <v>95</v>
      </c>
      <c r="E7" s="2"/>
    </row>
    <row r="8" spans="1:5" x14ac:dyDescent="0.25">
      <c r="A8" s="3" t="s">
        <v>247</v>
      </c>
      <c r="B8" s="11" t="str">
        <f>"Bal_"&amp;$B$7&amp;"_"&amp;$A8</f>
        <v>Bal_AkPa_iak</v>
      </c>
      <c r="C8" s="1" t="s">
        <v>5</v>
      </c>
      <c r="D8" s="1" t="s">
        <v>96</v>
      </c>
      <c r="E8" s="13">
        <v>72018</v>
      </c>
    </row>
    <row r="9" spans="1:5" x14ac:dyDescent="0.25">
      <c r="A9" s="3" t="s">
        <v>248</v>
      </c>
      <c r="B9" s="11" t="str">
        <f t="shared" ref="B9:B52" si="0">"Bal_"&amp;$B$7&amp;"_"&amp;$A9</f>
        <v>Bal_AkPa_Dm</v>
      </c>
      <c r="C9" s="1" t="s">
        <v>6</v>
      </c>
      <c r="D9" s="1" t="s">
        <v>97</v>
      </c>
      <c r="E9" s="13">
        <v>7787</v>
      </c>
    </row>
    <row r="10" spans="1:5" x14ac:dyDescent="0.25">
      <c r="A10" s="3" t="s">
        <v>249</v>
      </c>
      <c r="B10" s="11" t="str">
        <f t="shared" si="0"/>
        <v>Bal_AkPa_Dejd</v>
      </c>
      <c r="C10" s="1" t="s">
        <v>7</v>
      </c>
      <c r="D10" s="1" t="s">
        <v>98</v>
      </c>
      <c r="E10" s="13">
        <v>0</v>
      </c>
    </row>
    <row r="11" spans="1:5" x14ac:dyDescent="0.25">
      <c r="A11" s="3" t="s">
        <v>327</v>
      </c>
      <c r="B11" s="11" t="str">
        <f t="shared" si="0"/>
        <v>Bal_AkPa_MATot</v>
      </c>
      <c r="C11" s="4" t="s">
        <v>8</v>
      </c>
      <c r="D11" s="4" t="s">
        <v>99</v>
      </c>
      <c r="E11" s="13">
        <v>7787</v>
      </c>
    </row>
    <row r="12" spans="1:5" x14ac:dyDescent="0.25">
      <c r="A12" s="3" t="s">
        <v>375</v>
      </c>
      <c r="B12" s="11" t="str">
        <f t="shared" si="0"/>
        <v>Bal_AkPa_iEjd</v>
      </c>
      <c r="C12" s="1" t="s">
        <v>9</v>
      </c>
      <c r="D12" s="1" t="s">
        <v>100</v>
      </c>
      <c r="E12" s="13">
        <v>8640879</v>
      </c>
    </row>
    <row r="13" spans="1:5" x14ac:dyDescent="0.25">
      <c r="A13" s="3" t="s">
        <v>376</v>
      </c>
      <c r="B13" s="11" t="str">
        <f t="shared" si="0"/>
        <v>Bal_AkPa_KapTv</v>
      </c>
      <c r="C13" s="1" t="s">
        <v>10</v>
      </c>
      <c r="D13" s="1" t="s">
        <v>101</v>
      </c>
      <c r="E13" s="13">
        <v>81182863</v>
      </c>
    </row>
    <row r="14" spans="1:5" x14ac:dyDescent="0.25">
      <c r="A14" s="3" t="s">
        <v>377</v>
      </c>
      <c r="B14" s="11" t="str">
        <f t="shared" si="0"/>
        <v>Bal_AkPa_UTv</v>
      </c>
      <c r="C14" s="1" t="s">
        <v>11</v>
      </c>
      <c r="D14" s="1" t="s">
        <v>102</v>
      </c>
      <c r="E14" s="13">
        <v>966669</v>
      </c>
    </row>
    <row r="15" spans="1:5" x14ac:dyDescent="0.25">
      <c r="A15" s="3" t="s">
        <v>378</v>
      </c>
      <c r="B15" s="11" t="str">
        <f t="shared" si="0"/>
        <v>Bal_AkPa_KapAv</v>
      </c>
      <c r="C15" s="1" t="s">
        <v>12</v>
      </c>
      <c r="D15" s="1" t="s">
        <v>103</v>
      </c>
      <c r="E15" s="13">
        <v>117436355</v>
      </c>
    </row>
    <row r="16" spans="1:5" x14ac:dyDescent="0.25">
      <c r="A16" s="3" t="s">
        <v>379</v>
      </c>
      <c r="B16" s="11" t="str">
        <f t="shared" si="0"/>
        <v>Bal_AkPa_UAv</v>
      </c>
      <c r="C16" s="1" t="s">
        <v>13</v>
      </c>
      <c r="D16" s="1" t="s">
        <v>104</v>
      </c>
      <c r="E16" s="13">
        <v>3729421</v>
      </c>
    </row>
    <row r="17" spans="1:5" x14ac:dyDescent="0.25">
      <c r="A17" s="3" t="s">
        <v>251</v>
      </c>
      <c r="B17" s="11" t="str">
        <f t="shared" si="0"/>
        <v>Bal_AkPa_invTot</v>
      </c>
      <c r="C17" s="4" t="s">
        <v>14</v>
      </c>
      <c r="D17" s="4" t="s">
        <v>105</v>
      </c>
      <c r="E17" s="13">
        <v>203315308</v>
      </c>
    </row>
    <row r="18" spans="1:5" x14ac:dyDescent="0.25">
      <c r="A18" s="3" t="s">
        <v>252</v>
      </c>
      <c r="B18" s="11" t="str">
        <f t="shared" si="0"/>
        <v>Bal_AkPa_Kapa</v>
      </c>
      <c r="C18" s="1" t="s">
        <v>15</v>
      </c>
      <c r="D18" s="1" t="s">
        <v>106</v>
      </c>
      <c r="E18" s="13">
        <v>51071803</v>
      </c>
    </row>
    <row r="19" spans="1:5" x14ac:dyDescent="0.25">
      <c r="A19" s="3" t="s">
        <v>253</v>
      </c>
      <c r="B19" s="11" t="str">
        <f t="shared" si="0"/>
        <v>Bal_AkPa_invAn</v>
      </c>
      <c r="C19" s="1" t="s">
        <v>16</v>
      </c>
      <c r="D19" s="1" t="s">
        <v>107</v>
      </c>
      <c r="E19" s="13">
        <v>192630730</v>
      </c>
    </row>
    <row r="20" spans="1:5" x14ac:dyDescent="0.25">
      <c r="A20" s="3" t="s">
        <v>399</v>
      </c>
      <c r="B20" s="11" t="str">
        <f t="shared" si="0"/>
        <v>Bal_AkPa_ObL</v>
      </c>
      <c r="C20" s="1" t="s">
        <v>17</v>
      </c>
      <c r="D20" s="1" t="s">
        <v>108</v>
      </c>
      <c r="E20" s="13">
        <v>105199753</v>
      </c>
    </row>
    <row r="21" spans="1:5" x14ac:dyDescent="0.25">
      <c r="A21" s="3" t="s">
        <v>254</v>
      </c>
      <c r="B21" s="11" t="str">
        <f t="shared" si="0"/>
        <v>Bal_AkPa_AnKi</v>
      </c>
      <c r="C21" s="1" t="s">
        <v>18</v>
      </c>
      <c r="D21" s="1" t="s">
        <v>109</v>
      </c>
      <c r="E21" s="13">
        <v>0</v>
      </c>
    </row>
    <row r="22" spans="1:5" x14ac:dyDescent="0.25">
      <c r="A22" s="3" t="s">
        <v>255</v>
      </c>
      <c r="B22" s="11" t="str">
        <f t="shared" si="0"/>
        <v>Bal_AkPa_PUd</v>
      </c>
      <c r="C22" s="1" t="s">
        <v>19</v>
      </c>
      <c r="D22" s="1" t="s">
        <v>110</v>
      </c>
      <c r="E22" s="13">
        <v>1982</v>
      </c>
    </row>
    <row r="23" spans="1:5" x14ac:dyDescent="0.25">
      <c r="A23" s="3" t="s">
        <v>256</v>
      </c>
      <c r="B23" s="11" t="str">
        <f t="shared" si="0"/>
        <v>Bal_AkPa_Xud</v>
      </c>
      <c r="C23" s="1" t="s">
        <v>20</v>
      </c>
      <c r="D23" s="1" t="s">
        <v>111</v>
      </c>
      <c r="E23" s="13">
        <v>26160841</v>
      </c>
    </row>
    <row r="24" spans="1:5" x14ac:dyDescent="0.25">
      <c r="A24" s="3" t="s">
        <v>257</v>
      </c>
      <c r="B24" s="11" t="str">
        <f t="shared" si="0"/>
        <v>Bal_AkPa_iKre</v>
      </c>
      <c r="C24" s="1" t="s">
        <v>21</v>
      </c>
      <c r="D24" s="1" t="s">
        <v>112</v>
      </c>
      <c r="E24" s="13">
        <v>3353664</v>
      </c>
    </row>
    <row r="25" spans="1:5" x14ac:dyDescent="0.25">
      <c r="A25" s="3" t="s">
        <v>258</v>
      </c>
      <c r="B25" s="11" t="str">
        <f t="shared" si="0"/>
        <v>Bal_AkPa_Xinv</v>
      </c>
      <c r="C25" s="1" t="s">
        <v>22</v>
      </c>
      <c r="D25" s="1" t="s">
        <v>113</v>
      </c>
      <c r="E25" s="13">
        <v>23024629</v>
      </c>
    </row>
    <row r="26" spans="1:5" x14ac:dyDescent="0.25">
      <c r="A26" s="3" t="s">
        <v>387</v>
      </c>
      <c r="B26" s="11" t="str">
        <f t="shared" si="0"/>
        <v>Bal_AkPa_FinTot</v>
      </c>
      <c r="C26" s="4" t="s">
        <v>23</v>
      </c>
      <c r="D26" s="4" t="s">
        <v>203</v>
      </c>
      <c r="E26" s="13">
        <v>401443402</v>
      </c>
    </row>
    <row r="27" spans="1:5" x14ac:dyDescent="0.25">
      <c r="A27" s="3" t="s">
        <v>259</v>
      </c>
      <c r="B27" s="11" t="str">
        <f t="shared" si="0"/>
        <v>Bal_AkPa_Gfd</v>
      </c>
      <c r="C27" s="1" t="s">
        <v>24</v>
      </c>
      <c r="D27" s="1" t="s">
        <v>114</v>
      </c>
      <c r="E27" s="13">
        <v>0</v>
      </c>
    </row>
    <row r="28" spans="1:5" x14ac:dyDescent="0.25">
      <c r="A28" s="3" t="s">
        <v>250</v>
      </c>
      <c r="B28" s="11" t="str">
        <f t="shared" si="0"/>
        <v>Bal_AkPa_iakTot</v>
      </c>
      <c r="C28" s="4" t="s">
        <v>25</v>
      </c>
      <c r="D28" s="4" t="s">
        <v>115</v>
      </c>
      <c r="E28" s="13">
        <v>613399589</v>
      </c>
    </row>
    <row r="29" spans="1:5" x14ac:dyDescent="0.25">
      <c r="A29" s="3" t="s">
        <v>328</v>
      </c>
      <c r="B29" s="11" t="str">
        <f t="shared" si="0"/>
        <v>Bal_AkPa_iakTM</v>
      </c>
      <c r="C29" s="1" t="s">
        <v>26</v>
      </c>
      <c r="D29" s="1" t="s">
        <v>204</v>
      </c>
      <c r="E29" s="13">
        <v>68024038</v>
      </c>
    </row>
    <row r="30" spans="1:5" x14ac:dyDescent="0.25">
      <c r="A30" s="3" t="s">
        <v>329</v>
      </c>
      <c r="B30" s="11" t="str">
        <f t="shared" si="0"/>
        <v>Bal_AkPa_GfPh</v>
      </c>
      <c r="C30" s="1" t="s">
        <v>27</v>
      </c>
      <c r="D30" s="6" t="s">
        <v>221</v>
      </c>
      <c r="E30" s="13">
        <v>0</v>
      </c>
    </row>
    <row r="31" spans="1:5" x14ac:dyDescent="0.25">
      <c r="A31" s="3" t="s">
        <v>330</v>
      </c>
      <c r="B31" s="11" t="str">
        <f t="shared" si="0"/>
        <v>Bal_AkPa_GfLP</v>
      </c>
      <c r="C31" s="1" t="s">
        <v>28</v>
      </c>
      <c r="D31" s="1" t="s">
        <v>116</v>
      </c>
      <c r="E31" s="13">
        <v>2764</v>
      </c>
    </row>
    <row r="32" spans="1:5" x14ac:dyDescent="0.25">
      <c r="A32" s="3" t="s">
        <v>331</v>
      </c>
      <c r="B32" s="11" t="str">
        <f t="shared" si="0"/>
        <v>Bal_AkPa_GfEh</v>
      </c>
      <c r="C32" s="1" t="s">
        <v>29</v>
      </c>
      <c r="D32" s="1" t="s">
        <v>117</v>
      </c>
      <c r="E32" s="13">
        <v>0</v>
      </c>
    </row>
    <row r="33" spans="1:5" x14ac:dyDescent="0.25">
      <c r="A33" s="3" t="s">
        <v>332</v>
      </c>
      <c r="B33" s="11" t="str">
        <f t="shared" si="0"/>
        <v>Bal_AkPa_Gfx</v>
      </c>
      <c r="C33" s="1" t="s">
        <v>30</v>
      </c>
      <c r="D33" s="1" t="s">
        <v>205</v>
      </c>
      <c r="E33" s="13">
        <v>0</v>
      </c>
    </row>
    <row r="34" spans="1:5" x14ac:dyDescent="0.25">
      <c r="A34" s="3" t="s">
        <v>333</v>
      </c>
      <c r="B34" s="11" t="str">
        <f t="shared" si="0"/>
        <v>Bal_AkPa_GfTot</v>
      </c>
      <c r="C34" s="4" t="s">
        <v>31</v>
      </c>
      <c r="D34" s="4" t="s">
        <v>222</v>
      </c>
      <c r="E34" s="13">
        <v>2764</v>
      </c>
    </row>
    <row r="35" spans="1:5" x14ac:dyDescent="0.25">
      <c r="A35" s="3" t="s">
        <v>334</v>
      </c>
      <c r="B35" s="11" t="str">
        <f t="shared" si="0"/>
        <v>Bal_AkPa_TFtM</v>
      </c>
      <c r="C35" s="1" t="s">
        <v>32</v>
      </c>
      <c r="D35" s="1" t="s">
        <v>118</v>
      </c>
      <c r="E35" s="13">
        <v>435868</v>
      </c>
    </row>
    <row r="36" spans="1:5" x14ac:dyDescent="0.25">
      <c r="A36" s="3" t="s">
        <v>335</v>
      </c>
      <c r="B36" s="11" t="str">
        <f t="shared" si="0"/>
        <v>Bal_AkPa_TFm</v>
      </c>
      <c r="C36" s="1" t="s">
        <v>33</v>
      </c>
      <c r="D36" s="1" t="s">
        <v>119</v>
      </c>
      <c r="E36" s="13">
        <v>0</v>
      </c>
    </row>
    <row r="37" spans="1:5" x14ac:dyDescent="0.25">
      <c r="A37" s="3" t="s">
        <v>336</v>
      </c>
      <c r="B37" s="11" t="str">
        <f t="shared" si="0"/>
        <v>Bal_AkPa_TDFTot</v>
      </c>
      <c r="C37" s="4" t="s">
        <v>34</v>
      </c>
      <c r="D37" s="4" t="s">
        <v>223</v>
      </c>
      <c r="E37" s="13">
        <v>435868</v>
      </c>
    </row>
    <row r="38" spans="1:5" x14ac:dyDescent="0.25">
      <c r="A38" s="3" t="s">
        <v>337</v>
      </c>
      <c r="B38" s="11" t="str">
        <f t="shared" si="0"/>
        <v>Bal_AkPa_TFv</v>
      </c>
      <c r="C38" s="1" t="s">
        <v>35</v>
      </c>
      <c r="D38" s="1" t="s">
        <v>120</v>
      </c>
      <c r="E38" s="13">
        <v>34430</v>
      </c>
    </row>
    <row r="39" spans="1:5" x14ac:dyDescent="0.25">
      <c r="A39" s="3" t="s">
        <v>338</v>
      </c>
      <c r="B39" s="11" t="str">
        <f t="shared" si="0"/>
        <v>Bal_AkPa_TTv</v>
      </c>
      <c r="C39" s="1" t="s">
        <v>36</v>
      </c>
      <c r="D39" s="1" t="s">
        <v>121</v>
      </c>
      <c r="E39" s="13">
        <v>2864058</v>
      </c>
    </row>
    <row r="40" spans="1:5" x14ac:dyDescent="0.25">
      <c r="A40" s="3" t="s">
        <v>339</v>
      </c>
      <c r="B40" s="11" t="str">
        <f t="shared" si="0"/>
        <v>Bal_AkPa_TAv</v>
      </c>
      <c r="C40" s="1" t="s">
        <v>37</v>
      </c>
      <c r="D40" s="1" t="s">
        <v>122</v>
      </c>
      <c r="E40" s="13">
        <v>206898</v>
      </c>
    </row>
    <row r="41" spans="1:5" x14ac:dyDescent="0.25">
      <c r="A41" s="3" t="s">
        <v>390</v>
      </c>
      <c r="B41" s="11" t="str">
        <f t="shared" si="0"/>
        <v>Bal_AkPa_XTh</v>
      </c>
      <c r="C41" s="1" t="s">
        <v>38</v>
      </c>
      <c r="D41" s="1" t="s">
        <v>123</v>
      </c>
      <c r="E41" s="13">
        <v>850398</v>
      </c>
    </row>
    <row r="42" spans="1:5" x14ac:dyDescent="0.25">
      <c r="A42" s="3" t="s">
        <v>340</v>
      </c>
      <c r="B42" s="11" t="str">
        <f t="shared" si="0"/>
        <v>Bal_AkPa_TTot</v>
      </c>
      <c r="C42" s="4" t="s">
        <v>39</v>
      </c>
      <c r="D42" s="4" t="s">
        <v>224</v>
      </c>
      <c r="E42" s="13">
        <v>4394416</v>
      </c>
    </row>
    <row r="43" spans="1:5" x14ac:dyDescent="0.25">
      <c r="A43" s="3" t="s">
        <v>341</v>
      </c>
      <c r="B43" s="11" t="str">
        <f t="shared" si="0"/>
        <v>Bal_AkPa_AkMB</v>
      </c>
      <c r="C43" s="1" t="s">
        <v>40</v>
      </c>
      <c r="D43" s="1" t="s">
        <v>228</v>
      </c>
      <c r="E43" s="13">
        <v>0</v>
      </c>
    </row>
    <row r="44" spans="1:5" x14ac:dyDescent="0.25">
      <c r="A44" s="3" t="s">
        <v>342</v>
      </c>
      <c r="B44" s="11" t="str">
        <f t="shared" si="0"/>
        <v>Bal_AkPa_ASa</v>
      </c>
      <c r="C44" s="1" t="s">
        <v>41</v>
      </c>
      <c r="D44" s="1" t="s">
        <v>124</v>
      </c>
      <c r="E44" s="13">
        <v>1856527</v>
      </c>
    </row>
    <row r="45" spans="1:5" x14ac:dyDescent="0.25">
      <c r="A45" s="3" t="s">
        <v>343</v>
      </c>
      <c r="B45" s="11" t="str">
        <f t="shared" si="0"/>
        <v>Bal_AkPa_USa</v>
      </c>
      <c r="C45" s="1" t="s">
        <v>42</v>
      </c>
      <c r="D45" s="1" t="s">
        <v>126</v>
      </c>
      <c r="E45" s="13">
        <v>217622</v>
      </c>
    </row>
    <row r="46" spans="1:5" x14ac:dyDescent="0.25">
      <c r="A46" s="3" t="s">
        <v>344</v>
      </c>
      <c r="B46" s="11" t="str">
        <f t="shared" si="0"/>
        <v>Bal_AkPa_LBe</v>
      </c>
      <c r="C46" s="1" t="s">
        <v>43</v>
      </c>
      <c r="D46" s="1" t="s">
        <v>125</v>
      </c>
      <c r="E46" s="13">
        <v>1180329</v>
      </c>
    </row>
    <row r="47" spans="1:5" x14ac:dyDescent="0.25">
      <c r="A47" s="3" t="s">
        <v>388</v>
      </c>
      <c r="B47" s="11" t="str">
        <f t="shared" si="0"/>
        <v>Bal_AkPa_AkX</v>
      </c>
      <c r="C47" s="1" t="s">
        <v>44</v>
      </c>
      <c r="D47" s="1" t="s">
        <v>113</v>
      </c>
      <c r="E47" s="13">
        <v>19575</v>
      </c>
    </row>
    <row r="48" spans="1:5" x14ac:dyDescent="0.25">
      <c r="A48" s="3" t="s">
        <v>389</v>
      </c>
      <c r="B48" s="11" t="str">
        <f t="shared" si="0"/>
        <v>Bal_AkPa_AkXTot</v>
      </c>
      <c r="C48" s="4" t="s">
        <v>45</v>
      </c>
      <c r="D48" s="4" t="s">
        <v>225</v>
      </c>
      <c r="E48" s="13">
        <v>3274053</v>
      </c>
    </row>
    <row r="49" spans="1:5" x14ac:dyDescent="0.25">
      <c r="A49" s="3" t="s">
        <v>393</v>
      </c>
      <c r="B49" s="11" t="str">
        <f t="shared" si="0"/>
        <v>Bal_AkPa_TrL</v>
      </c>
      <c r="C49" s="1" t="s">
        <v>66</v>
      </c>
      <c r="D49" s="1" t="s">
        <v>127</v>
      </c>
      <c r="E49" s="13">
        <v>1621550</v>
      </c>
    </row>
    <row r="50" spans="1:5" x14ac:dyDescent="0.25">
      <c r="A50" s="3" t="s">
        <v>391</v>
      </c>
      <c r="B50" s="11" t="str">
        <f t="shared" si="0"/>
        <v>Bal_AkPa_XPap</v>
      </c>
      <c r="C50" s="1" t="s">
        <v>67</v>
      </c>
      <c r="D50" s="1" t="s">
        <v>128</v>
      </c>
      <c r="E50" s="13">
        <v>1098479</v>
      </c>
    </row>
    <row r="51" spans="1:5" x14ac:dyDescent="0.25">
      <c r="A51" s="3" t="s">
        <v>392</v>
      </c>
      <c r="B51" s="11" t="str">
        <f t="shared" si="0"/>
        <v>Bal_AkPa_PapTot</v>
      </c>
      <c r="C51" s="4" t="s">
        <v>68</v>
      </c>
      <c r="D51" s="4" t="s">
        <v>226</v>
      </c>
      <c r="E51" s="13">
        <v>2720028</v>
      </c>
    </row>
    <row r="52" spans="1:5" x14ac:dyDescent="0.25">
      <c r="A52" s="3" t="s">
        <v>260</v>
      </c>
      <c r="B52" s="11" t="str">
        <f t="shared" si="0"/>
        <v>Bal_AkPa_AktTot</v>
      </c>
      <c r="C52" s="4" t="s">
        <v>69</v>
      </c>
      <c r="D52" s="4" t="s">
        <v>227</v>
      </c>
      <c r="E52" s="13">
        <v>691891931</v>
      </c>
    </row>
    <row r="53" spans="1:5" x14ac:dyDescent="0.25">
      <c r="A53" s="2"/>
      <c r="C53" s="1"/>
      <c r="D53" s="1"/>
      <c r="E53" s="2"/>
    </row>
    <row r="54" spans="1:5" ht="15" customHeight="1" x14ac:dyDescent="0.25">
      <c r="A54" s="2"/>
      <c r="C54" s="1"/>
      <c r="D54" s="4" t="s">
        <v>129</v>
      </c>
      <c r="E54" s="2"/>
    </row>
    <row r="55" spans="1:5" x14ac:dyDescent="0.25">
      <c r="A55" s="3" t="s">
        <v>261</v>
      </c>
      <c r="B55" s="11" t="str">
        <f t="shared" ref="B55:B107" si="1">"Bal_"&amp;$B$7&amp;"_"&amp;$A55</f>
        <v>Bal_AkPa_AGk</v>
      </c>
      <c r="C55" s="1" t="s">
        <v>70</v>
      </c>
      <c r="D55" s="1" t="s">
        <v>160</v>
      </c>
      <c r="E55" s="13">
        <v>991955</v>
      </c>
    </row>
    <row r="56" spans="1:5" x14ac:dyDescent="0.25">
      <c r="A56" s="3" t="s">
        <v>262</v>
      </c>
      <c r="B56" s="11" t="str">
        <f t="shared" si="1"/>
        <v>Bal_AkPa_OEm</v>
      </c>
      <c r="C56" s="1" t="s">
        <v>71</v>
      </c>
      <c r="D56" s="1" t="s">
        <v>161</v>
      </c>
      <c r="E56" s="13">
        <v>0</v>
      </c>
    </row>
    <row r="57" spans="1:5" x14ac:dyDescent="0.25">
      <c r="A57" s="3" t="s">
        <v>400</v>
      </c>
      <c r="B57" s="11" t="str">
        <f t="shared" si="1"/>
        <v>Bal_AkPa_OhL</v>
      </c>
      <c r="C57" s="1" t="s">
        <v>72</v>
      </c>
      <c r="D57" s="1" t="s">
        <v>162</v>
      </c>
      <c r="E57" s="13">
        <v>0</v>
      </c>
    </row>
    <row r="58" spans="1:5" x14ac:dyDescent="0.25">
      <c r="A58" s="3" t="s">
        <v>263</v>
      </c>
      <c r="B58" s="11" t="str">
        <f t="shared" si="1"/>
        <v>Bal_AkPa_AVUE</v>
      </c>
      <c r="C58" s="1" t="s">
        <v>73</v>
      </c>
      <c r="D58" s="1" t="s">
        <v>163</v>
      </c>
      <c r="E58" s="13">
        <v>0</v>
      </c>
    </row>
    <row r="59" spans="1:5" x14ac:dyDescent="0.25">
      <c r="A59" s="3" t="s">
        <v>264</v>
      </c>
      <c r="B59" s="11" t="str">
        <f t="shared" si="1"/>
        <v>Bal_AkPa_AVSB</v>
      </c>
      <c r="C59" s="1" t="s">
        <v>74</v>
      </c>
      <c r="D59" s="1" t="s">
        <v>164</v>
      </c>
      <c r="E59" s="13">
        <v>0</v>
      </c>
    </row>
    <row r="60" spans="1:5" x14ac:dyDescent="0.25">
      <c r="A60" s="3" t="s">
        <v>345</v>
      </c>
      <c r="B60" s="11" t="str">
        <f t="shared" si="1"/>
        <v>Bal_AkPa_XVr</v>
      </c>
      <c r="C60" s="1" t="s">
        <v>75</v>
      </c>
      <c r="D60" s="1" t="s">
        <v>165</v>
      </c>
      <c r="E60" s="13">
        <v>0</v>
      </c>
    </row>
    <row r="61" spans="1:5" x14ac:dyDescent="0.25">
      <c r="A61" s="3" t="s">
        <v>265</v>
      </c>
      <c r="B61" s="11" t="str">
        <f t="shared" si="1"/>
        <v>Bal_AkPa_AVTot</v>
      </c>
      <c r="C61" s="4" t="s">
        <v>76</v>
      </c>
      <c r="D61" s="4" t="s">
        <v>236</v>
      </c>
      <c r="E61" s="13">
        <v>0</v>
      </c>
    </row>
    <row r="62" spans="1:5" x14ac:dyDescent="0.25">
      <c r="A62" s="3" t="s">
        <v>266</v>
      </c>
      <c r="B62" s="11" t="str">
        <f t="shared" si="1"/>
        <v>Bal_AkPa_Sif</v>
      </c>
      <c r="C62" s="1" t="s">
        <v>77</v>
      </c>
      <c r="D62" s="1" t="s">
        <v>166</v>
      </c>
      <c r="E62" s="13">
        <v>2905986</v>
      </c>
    </row>
    <row r="63" spans="1:5" x14ac:dyDescent="0.25">
      <c r="A63" s="3" t="s">
        <v>267</v>
      </c>
      <c r="B63" s="11" t="str">
        <f t="shared" si="1"/>
        <v>Bal_AkPa_VeH</v>
      </c>
      <c r="C63" s="1" t="s">
        <v>78</v>
      </c>
      <c r="D63" s="1" t="s">
        <v>167</v>
      </c>
      <c r="E63" s="13">
        <v>13267809</v>
      </c>
    </row>
    <row r="64" spans="1:5" x14ac:dyDescent="0.25">
      <c r="A64" s="3" t="s">
        <v>268</v>
      </c>
      <c r="B64" s="11" t="str">
        <f t="shared" si="1"/>
        <v>Bal_AkPa_XH</v>
      </c>
      <c r="C64" s="1" t="s">
        <v>79</v>
      </c>
      <c r="D64" s="1" t="s">
        <v>168</v>
      </c>
      <c r="E64" s="13">
        <v>8283</v>
      </c>
    </row>
    <row r="65" spans="1:5" x14ac:dyDescent="0.25">
      <c r="A65" s="3" t="s">
        <v>269</v>
      </c>
      <c r="B65" s="11" t="str">
        <f t="shared" si="1"/>
        <v>Bal_AkPa_ResTot</v>
      </c>
      <c r="C65" s="4" t="s">
        <v>80</v>
      </c>
      <c r="D65" s="4" t="s">
        <v>237</v>
      </c>
      <c r="E65" s="13">
        <v>16182078</v>
      </c>
    </row>
    <row r="66" spans="1:5" x14ac:dyDescent="0.25">
      <c r="A66" s="3" t="s">
        <v>270</v>
      </c>
      <c r="B66" s="11" t="str">
        <f t="shared" si="1"/>
        <v>Bal_AkPa_OvUn</v>
      </c>
      <c r="C66" s="1" t="s">
        <v>81</v>
      </c>
      <c r="D66" s="1" t="s">
        <v>169</v>
      </c>
      <c r="E66" s="13">
        <v>74910545</v>
      </c>
    </row>
    <row r="67" spans="1:5" x14ac:dyDescent="0.25">
      <c r="A67" s="3" t="s">
        <v>346</v>
      </c>
      <c r="B67" s="11" t="str">
        <f t="shared" si="1"/>
        <v>Bal_AkPa_FUb</v>
      </c>
      <c r="C67" s="1" t="s">
        <v>82</v>
      </c>
      <c r="D67" s="1" t="s">
        <v>230</v>
      </c>
      <c r="E67" s="13">
        <v>-458259</v>
      </c>
    </row>
    <row r="68" spans="1:5" x14ac:dyDescent="0.25">
      <c r="A68" s="3" t="s">
        <v>347</v>
      </c>
      <c r="B68" s="11" t="str">
        <f t="shared" si="1"/>
        <v>Bal_AkPa_Mi</v>
      </c>
      <c r="C68" s="1" t="s">
        <v>83</v>
      </c>
      <c r="D68" s="1" t="s">
        <v>229</v>
      </c>
      <c r="E68" s="13">
        <v>0</v>
      </c>
    </row>
    <row r="69" spans="1:5" x14ac:dyDescent="0.25">
      <c r="A69" s="3" t="s">
        <v>348</v>
      </c>
      <c r="B69" s="11" t="str">
        <f t="shared" si="1"/>
        <v>Bal_AkPa_EkTot</v>
      </c>
      <c r="C69" s="4" t="s">
        <v>84</v>
      </c>
      <c r="D69" s="4" t="s">
        <v>238</v>
      </c>
      <c r="E69" s="13">
        <v>91626319</v>
      </c>
    </row>
    <row r="70" spans="1:5" x14ac:dyDescent="0.25">
      <c r="A70" s="3" t="s">
        <v>291</v>
      </c>
      <c r="B70" s="11" t="str">
        <f t="shared" si="1"/>
        <v>Bal_AkPa_OKap</v>
      </c>
      <c r="C70" s="1" t="s">
        <v>130</v>
      </c>
      <c r="D70" s="1" t="s">
        <v>206</v>
      </c>
      <c r="E70" s="13">
        <v>8732638</v>
      </c>
    </row>
    <row r="71" spans="1:5" x14ac:dyDescent="0.25">
      <c r="A71" s="3" t="s">
        <v>349</v>
      </c>
      <c r="B71" s="11" t="str">
        <f t="shared" si="1"/>
        <v>Bal_AkPa_AnLk</v>
      </c>
      <c r="C71" s="1" t="s">
        <v>131</v>
      </c>
      <c r="D71" s="1" t="s">
        <v>207</v>
      </c>
      <c r="E71" s="13">
        <v>7170522</v>
      </c>
    </row>
    <row r="72" spans="1:5" x14ac:dyDescent="0.25">
      <c r="A72" s="3" t="s">
        <v>350</v>
      </c>
      <c r="B72" s="11" t="str">
        <f t="shared" si="1"/>
        <v>Bal_AkPa_ALTot</v>
      </c>
      <c r="C72" s="4" t="s">
        <v>132</v>
      </c>
      <c r="D72" s="4" t="s">
        <v>239</v>
      </c>
      <c r="E72" s="13">
        <v>15903160</v>
      </c>
    </row>
    <row r="73" spans="1:5" x14ac:dyDescent="0.25">
      <c r="A73" s="3" t="s">
        <v>351</v>
      </c>
      <c r="B73" s="11" t="str">
        <f t="shared" si="1"/>
        <v>Bal_AkPa_Phs</v>
      </c>
      <c r="C73" s="1" t="s">
        <v>133</v>
      </c>
      <c r="D73" s="1" t="s">
        <v>232</v>
      </c>
      <c r="E73" s="13">
        <v>0</v>
      </c>
    </row>
    <row r="74" spans="1:5" x14ac:dyDescent="0.25">
      <c r="A74" s="3" t="s">
        <v>352</v>
      </c>
      <c r="B74" s="11" t="str">
        <f t="shared" si="1"/>
        <v>Bal_AkPa_FmS</v>
      </c>
      <c r="C74" s="1" t="s">
        <v>134</v>
      </c>
      <c r="D74" s="1" t="s">
        <v>233</v>
      </c>
      <c r="E74" s="13">
        <v>0</v>
      </c>
    </row>
    <row r="75" spans="1:5" x14ac:dyDescent="0.25">
      <c r="A75" s="3" t="s">
        <v>353</v>
      </c>
      <c r="B75" s="11" t="str">
        <f t="shared" si="1"/>
        <v>Bal_AkPa_GY</v>
      </c>
      <c r="C75" s="1" t="s">
        <v>135</v>
      </c>
      <c r="D75" s="1" t="s">
        <v>170</v>
      </c>
      <c r="E75" s="13">
        <v>254152336</v>
      </c>
    </row>
    <row r="76" spans="1:5" x14ac:dyDescent="0.25">
      <c r="A76" s="3" t="s">
        <v>401</v>
      </c>
      <c r="B76" s="11" t="str">
        <f t="shared" si="1"/>
        <v>Bal_AkPa_inBp</v>
      </c>
      <c r="C76" s="1" t="s">
        <v>136</v>
      </c>
      <c r="D76" s="1" t="s">
        <v>208</v>
      </c>
      <c r="E76" s="13">
        <v>180863476</v>
      </c>
    </row>
    <row r="77" spans="1:5" x14ac:dyDescent="0.25">
      <c r="A77" s="3" t="s">
        <v>354</v>
      </c>
      <c r="B77" s="11" t="str">
        <f t="shared" si="1"/>
        <v>Bal_AkPa_KoBp</v>
      </c>
      <c r="C77" s="1" t="s">
        <v>137</v>
      </c>
      <c r="D77" s="1" t="s">
        <v>209</v>
      </c>
      <c r="E77" s="13">
        <v>29353844</v>
      </c>
    </row>
    <row r="78" spans="1:5" x14ac:dyDescent="0.25">
      <c r="A78" s="3" t="s">
        <v>355</v>
      </c>
      <c r="B78" s="11" t="str">
        <f t="shared" si="1"/>
        <v>Bal_AkPa_RmGp</v>
      </c>
      <c r="C78" s="1" t="s">
        <v>138</v>
      </c>
      <c r="D78" s="1" t="s">
        <v>210</v>
      </c>
      <c r="E78" s="13">
        <v>3620885</v>
      </c>
    </row>
    <row r="79" spans="1:5" x14ac:dyDescent="0.25">
      <c r="A79" s="3" t="s">
        <v>356</v>
      </c>
      <c r="B79" s="11" t="str">
        <f t="shared" si="1"/>
        <v>Bal_AkPa_HGTot</v>
      </c>
      <c r="C79" s="4" t="s">
        <v>139</v>
      </c>
      <c r="D79" s="4" t="s">
        <v>240</v>
      </c>
      <c r="E79" s="13">
        <v>467990541</v>
      </c>
    </row>
    <row r="80" spans="1:5" x14ac:dyDescent="0.25">
      <c r="A80" s="3" t="s">
        <v>357</v>
      </c>
      <c r="B80" s="11" t="str">
        <f t="shared" si="1"/>
        <v>Bal_AkPa_HMrp</v>
      </c>
      <c r="C80" s="1" t="s">
        <v>140</v>
      </c>
      <c r="D80" s="1" t="s">
        <v>211</v>
      </c>
      <c r="E80" s="13">
        <v>64635318</v>
      </c>
    </row>
    <row r="81" spans="1:5" x14ac:dyDescent="0.25">
      <c r="A81" s="3" t="s">
        <v>358</v>
      </c>
      <c r="B81" s="11" t="str">
        <f t="shared" si="1"/>
        <v>Bal_AkPa_RMrp</v>
      </c>
      <c r="C81" s="1" t="s">
        <v>141</v>
      </c>
      <c r="D81" s="1" t="s">
        <v>212</v>
      </c>
      <c r="E81" s="13">
        <v>181</v>
      </c>
    </row>
    <row r="82" spans="1:5" x14ac:dyDescent="0.25">
      <c r="A82" s="3" t="s">
        <v>359</v>
      </c>
      <c r="B82" s="11" t="str">
        <f t="shared" si="1"/>
        <v>Bal_AkPa_MrpTot</v>
      </c>
      <c r="C82" s="4" t="s">
        <v>142</v>
      </c>
      <c r="D82" s="4" t="s">
        <v>241</v>
      </c>
      <c r="E82" s="13">
        <v>64635499</v>
      </c>
    </row>
    <row r="83" spans="1:5" x14ac:dyDescent="0.25">
      <c r="A83" s="3" t="s">
        <v>289</v>
      </c>
      <c r="B83" s="11" t="str">
        <f t="shared" si="1"/>
        <v>Bal_AkPa_LPTot</v>
      </c>
      <c r="C83" s="4" t="s">
        <v>143</v>
      </c>
      <c r="D83" s="4" t="s">
        <v>242</v>
      </c>
      <c r="E83" s="13">
        <v>532626040</v>
      </c>
    </row>
    <row r="84" spans="1:5" x14ac:dyDescent="0.25">
      <c r="A84" s="3" t="s">
        <v>360</v>
      </c>
      <c r="B84" s="11" t="str">
        <f t="shared" si="1"/>
        <v>Bal_AkPa_FmLi</v>
      </c>
      <c r="C84" s="1" t="s">
        <v>144</v>
      </c>
      <c r="D84" s="1" t="s">
        <v>213</v>
      </c>
      <c r="E84" s="13">
        <v>4269058</v>
      </c>
    </row>
    <row r="85" spans="1:5" x14ac:dyDescent="0.25">
      <c r="A85" s="3" t="s">
        <v>361</v>
      </c>
      <c r="B85" s="11" t="str">
        <f t="shared" si="1"/>
        <v>Bal_AkPa_EhS</v>
      </c>
      <c r="C85" s="1" t="s">
        <v>145</v>
      </c>
      <c r="D85" s="1" t="s">
        <v>214</v>
      </c>
      <c r="E85" s="13">
        <v>0</v>
      </c>
    </row>
    <row r="86" spans="1:5" x14ac:dyDescent="0.25">
      <c r="A86" s="3" t="s">
        <v>362</v>
      </c>
      <c r="B86" s="11" t="str">
        <f t="shared" si="1"/>
        <v>Bal_AkPa_RmS</v>
      </c>
      <c r="C86" s="1" t="s">
        <v>146</v>
      </c>
      <c r="D86" s="1" t="s">
        <v>215</v>
      </c>
      <c r="E86" s="13">
        <v>0</v>
      </c>
    </row>
    <row r="87" spans="1:5" x14ac:dyDescent="0.25">
      <c r="A87" s="3" t="s">
        <v>271</v>
      </c>
      <c r="B87" s="11" t="str">
        <f t="shared" si="1"/>
        <v>Bal_AkPa_HBP</v>
      </c>
      <c r="C87" s="1" t="s">
        <v>147</v>
      </c>
      <c r="D87" s="1" t="s">
        <v>171</v>
      </c>
      <c r="E87" s="13">
        <v>0</v>
      </c>
    </row>
    <row r="88" spans="1:5" x14ac:dyDescent="0.25">
      <c r="A88" s="3" t="s">
        <v>363</v>
      </c>
      <c r="B88" s="11" t="str">
        <f t="shared" si="1"/>
        <v>Bal_AkPa_HFiTot</v>
      </c>
      <c r="C88" s="4" t="s">
        <v>148</v>
      </c>
      <c r="D88" s="4" t="s">
        <v>397</v>
      </c>
      <c r="E88" s="13">
        <v>536895098</v>
      </c>
    </row>
    <row r="89" spans="1:5" x14ac:dyDescent="0.25">
      <c r="A89" s="3" t="s">
        <v>364</v>
      </c>
      <c r="B89" s="11" t="str">
        <f t="shared" si="1"/>
        <v>Bal_AkPa_PLF</v>
      </c>
      <c r="C89" s="1" t="s">
        <v>149</v>
      </c>
      <c r="D89" s="1" t="s">
        <v>172</v>
      </c>
      <c r="E89" s="13">
        <v>0</v>
      </c>
    </row>
    <row r="90" spans="1:5" x14ac:dyDescent="0.25">
      <c r="A90" s="3" t="s">
        <v>365</v>
      </c>
      <c r="B90" s="11" t="str">
        <f t="shared" si="1"/>
        <v>Bal_AkPa_USf</v>
      </c>
      <c r="C90" s="1" t="s">
        <v>150</v>
      </c>
      <c r="D90" s="1" t="s">
        <v>173</v>
      </c>
      <c r="E90" s="13">
        <v>401899</v>
      </c>
    </row>
    <row r="91" spans="1:5" x14ac:dyDescent="0.25">
      <c r="A91" s="3" t="s">
        <v>366</v>
      </c>
      <c r="B91" s="11" t="str">
        <f t="shared" si="1"/>
        <v>Bal_AkPa_XHen</v>
      </c>
      <c r="C91" s="1" t="s">
        <v>151</v>
      </c>
      <c r="D91" s="1" t="s">
        <v>174</v>
      </c>
      <c r="E91" s="13">
        <v>28703</v>
      </c>
    </row>
    <row r="92" spans="1:5" x14ac:dyDescent="0.25">
      <c r="A92" s="3" t="s">
        <v>367</v>
      </c>
      <c r="B92" s="11" t="str">
        <f t="shared" si="1"/>
        <v>Bal_AkPa_HFTot</v>
      </c>
      <c r="C92" s="4" t="s">
        <v>152</v>
      </c>
      <c r="D92" s="4" t="s">
        <v>394</v>
      </c>
      <c r="E92" s="13">
        <v>430602</v>
      </c>
    </row>
    <row r="93" spans="1:5" x14ac:dyDescent="0.25">
      <c r="A93" s="3" t="s">
        <v>380</v>
      </c>
      <c r="B93" s="11" t="str">
        <f t="shared" si="1"/>
        <v>Bal_AkPa_Gfdep</v>
      </c>
      <c r="C93" s="1" t="s">
        <v>153</v>
      </c>
      <c r="D93" s="1" t="s">
        <v>114</v>
      </c>
      <c r="E93" s="13">
        <v>0</v>
      </c>
    </row>
    <row r="94" spans="1:5" x14ac:dyDescent="0.25">
      <c r="A94" s="3" t="s">
        <v>272</v>
      </c>
      <c r="B94" s="11" t="str">
        <f t="shared" si="1"/>
        <v>Bal_AkPa_GDF</v>
      </c>
      <c r="C94" s="1" t="s">
        <v>154</v>
      </c>
      <c r="D94" s="1" t="s">
        <v>175</v>
      </c>
      <c r="E94" s="13">
        <v>3</v>
      </c>
    </row>
    <row r="95" spans="1:5" x14ac:dyDescent="0.25">
      <c r="A95" s="3" t="s">
        <v>273</v>
      </c>
      <c r="B95" s="11" t="str">
        <f t="shared" si="1"/>
        <v>Bal_AkPa_GGf</v>
      </c>
      <c r="C95" s="1" t="s">
        <v>155</v>
      </c>
      <c r="D95" s="1" t="s">
        <v>176</v>
      </c>
      <c r="E95" s="13">
        <v>0</v>
      </c>
    </row>
    <row r="96" spans="1:5" x14ac:dyDescent="0.25">
      <c r="A96" s="3" t="s">
        <v>402</v>
      </c>
      <c r="B96" s="11" t="str">
        <f t="shared" si="1"/>
        <v>Bal_AkPa_OgL</v>
      </c>
      <c r="C96" s="1" t="s">
        <v>156</v>
      </c>
      <c r="D96" s="1" t="s">
        <v>177</v>
      </c>
      <c r="E96" s="13">
        <v>0</v>
      </c>
    </row>
    <row r="97" spans="1:5" x14ac:dyDescent="0.25">
      <c r="A97" s="3" t="s">
        <v>274</v>
      </c>
      <c r="B97" s="11" t="str">
        <f t="shared" si="1"/>
        <v>Bal_AkPa_KonG</v>
      </c>
      <c r="C97" s="1" t="s">
        <v>157</v>
      </c>
      <c r="D97" s="1" t="s">
        <v>178</v>
      </c>
      <c r="E97" s="13">
        <v>0</v>
      </c>
    </row>
    <row r="98" spans="1:5" x14ac:dyDescent="0.25">
      <c r="A98" s="3" t="s">
        <v>368</v>
      </c>
      <c r="B98" s="11" t="str">
        <f t="shared" si="1"/>
        <v>Bal_AkPa_UdG</v>
      </c>
      <c r="C98" s="1" t="s">
        <v>158</v>
      </c>
      <c r="D98" s="1" t="s">
        <v>186</v>
      </c>
      <c r="E98" s="13">
        <v>0</v>
      </c>
    </row>
    <row r="99" spans="1:5" x14ac:dyDescent="0.25">
      <c r="A99" s="3" t="s">
        <v>275</v>
      </c>
      <c r="B99" s="11" t="str">
        <f t="shared" si="1"/>
        <v>Bal_AkPa_GKre</v>
      </c>
      <c r="C99" s="1" t="s">
        <v>159</v>
      </c>
      <c r="D99" s="1" t="s">
        <v>179</v>
      </c>
      <c r="E99" s="13">
        <v>14819571</v>
      </c>
    </row>
    <row r="100" spans="1:5" x14ac:dyDescent="0.25">
      <c r="A100" s="3" t="s">
        <v>369</v>
      </c>
      <c r="B100" s="11" t="str">
        <f t="shared" si="1"/>
        <v>Bal_AkPa_GTv</v>
      </c>
      <c r="C100" s="1" t="s">
        <v>216</v>
      </c>
      <c r="D100" s="1" t="s">
        <v>180</v>
      </c>
      <c r="E100" s="13">
        <v>6576</v>
      </c>
    </row>
    <row r="101" spans="1:5" x14ac:dyDescent="0.25">
      <c r="A101" s="3" t="s">
        <v>370</v>
      </c>
      <c r="B101" s="11" t="str">
        <f t="shared" si="1"/>
        <v>Bal_AkPa_GAv</v>
      </c>
      <c r="C101" s="1" t="s">
        <v>217</v>
      </c>
      <c r="D101" s="1" t="s">
        <v>181</v>
      </c>
      <c r="E101" s="13">
        <v>0</v>
      </c>
    </row>
    <row r="102" spans="1:5" x14ac:dyDescent="0.25">
      <c r="A102" s="3" t="s">
        <v>371</v>
      </c>
      <c r="B102" s="11" t="str">
        <f t="shared" si="1"/>
        <v>Bal_AkPa_AkSf</v>
      </c>
      <c r="C102" s="1" t="s">
        <v>218</v>
      </c>
      <c r="D102" s="1" t="s">
        <v>182</v>
      </c>
      <c r="E102" s="13">
        <v>5252128</v>
      </c>
    </row>
    <row r="103" spans="1:5" x14ac:dyDescent="0.25">
      <c r="A103" s="3" t="s">
        <v>276</v>
      </c>
      <c r="B103" s="11" t="str">
        <f t="shared" si="1"/>
        <v>Bal_AkPa_MOF</v>
      </c>
      <c r="C103" s="1" t="s">
        <v>219</v>
      </c>
      <c r="D103" s="1" t="s">
        <v>183</v>
      </c>
      <c r="E103" s="13">
        <v>0</v>
      </c>
    </row>
    <row r="104" spans="1:5" x14ac:dyDescent="0.25">
      <c r="A104" s="3" t="s">
        <v>372</v>
      </c>
      <c r="B104" s="11" t="str">
        <f t="shared" si="1"/>
        <v>Bal_AkPa_XG</v>
      </c>
      <c r="C104" s="1" t="s">
        <v>220</v>
      </c>
      <c r="D104" s="1" t="s">
        <v>184</v>
      </c>
      <c r="E104" s="13">
        <v>26864722</v>
      </c>
    </row>
    <row r="105" spans="1:5" x14ac:dyDescent="0.25">
      <c r="A105" s="3" t="s">
        <v>277</v>
      </c>
      <c r="B105" s="11" t="str">
        <f t="shared" si="1"/>
        <v>Bal_AkPa_GTot</v>
      </c>
      <c r="C105" s="4" t="s">
        <v>231</v>
      </c>
      <c r="D105" s="4" t="s">
        <v>395</v>
      </c>
      <c r="E105" s="13">
        <v>46942997</v>
      </c>
    </row>
    <row r="106" spans="1:5" x14ac:dyDescent="0.25">
      <c r="A106" s="3" t="s">
        <v>373</v>
      </c>
      <c r="B106" s="11" t="str">
        <f t="shared" si="1"/>
        <v>Bal_AkPa_Pap</v>
      </c>
      <c r="C106" s="1" t="s">
        <v>234</v>
      </c>
      <c r="D106" s="1" t="s">
        <v>185</v>
      </c>
      <c r="E106" s="13">
        <v>93755</v>
      </c>
    </row>
    <row r="107" spans="1:5" x14ac:dyDescent="0.25">
      <c r="A107" s="3" t="s">
        <v>374</v>
      </c>
      <c r="B107" s="11" t="str">
        <f t="shared" si="1"/>
        <v>Bal_AkPa_PasTot</v>
      </c>
      <c r="C107" s="4" t="s">
        <v>235</v>
      </c>
      <c r="D107" s="4" t="s">
        <v>396</v>
      </c>
      <c r="E107" s="13">
        <v>691891931</v>
      </c>
    </row>
    <row r="108" spans="1:5" x14ac:dyDescent="0.25"/>
  </sheetData>
  <sheetProtection algorithmName="SHA-512" hashValue="DmjqWr2HiVmhQGFOHdRAskXgOhyHTjCwm7q9xh6TJIjExu5CUe5KCTvJqFrjzQFlarfqRTMdtr0B67EKkwMAuQ==" saltValue="znb4OHVbtTxlTRGnadTd9A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68" fitToWidth="0" fitToHeight="0" orientation="portrait" r:id="rId1"/>
  <headerFooter>
    <oddHeader>&amp;C&amp;G</oddHeader>
  </headerFooter>
  <rowBreaks count="1" manualBreakCount="1">
    <brk id="52" max="16383" man="1"/>
  </row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M23"/>
  <sheetViews>
    <sheetView showGridLines="0" topLeftCell="E1" zoomScaleNormal="100" workbookViewId="0">
      <selection activeCell="E1" sqref="E1:F1"/>
    </sheetView>
  </sheetViews>
  <sheetFormatPr defaultColWidth="0" defaultRowHeight="15" zeroHeight="1" x14ac:dyDescent="0.25"/>
  <cols>
    <col min="1" max="4" width="0" style="11" hidden="1" customWidth="1"/>
    <col min="5" max="5" width="5.140625" style="11" customWidth="1"/>
    <col min="6" max="6" width="45" style="17" customWidth="1"/>
    <col min="7" max="12" width="20.5703125" style="11" customWidth="1"/>
    <col min="13" max="13" width="9.140625" style="11" customWidth="1"/>
    <col min="14" max="16384" width="9.140625" style="11" hidden="1"/>
  </cols>
  <sheetData>
    <row r="1" spans="1:11" x14ac:dyDescent="0.25">
      <c r="E1" s="75" t="s">
        <v>701</v>
      </c>
      <c r="F1" s="75"/>
    </row>
    <row r="2" spans="1:11" x14ac:dyDescent="0.25"/>
    <row r="3" spans="1:11" x14ac:dyDescent="0.25"/>
    <row r="4" spans="1:11" ht="23.25" x14ac:dyDescent="0.25">
      <c r="E4" s="82" t="s">
        <v>925</v>
      </c>
      <c r="F4" s="83"/>
      <c r="G4" s="83"/>
      <c r="H4" s="83"/>
      <c r="I4" s="83"/>
    </row>
    <row r="5" spans="1:11" ht="15" customHeight="1" x14ac:dyDescent="0.25">
      <c r="E5" s="74" t="s">
        <v>187</v>
      </c>
      <c r="F5" s="74"/>
      <c r="G5" s="74"/>
      <c r="H5" s="74"/>
      <c r="I5" s="74"/>
    </row>
    <row r="6" spans="1:11" ht="66" customHeight="1" x14ac:dyDescent="0.25">
      <c r="E6" s="1"/>
      <c r="F6" s="5"/>
      <c r="G6" s="2" t="s">
        <v>705</v>
      </c>
      <c r="H6" s="2" t="s">
        <v>706</v>
      </c>
      <c r="I6" s="2" t="s">
        <v>707</v>
      </c>
      <c r="K6" s="14"/>
    </row>
    <row r="7" spans="1:11" ht="15" customHeight="1" x14ac:dyDescent="0.25">
      <c r="B7" s="16" t="s">
        <v>710</v>
      </c>
      <c r="C7" s="18" t="s">
        <v>711</v>
      </c>
      <c r="D7" s="16" t="s">
        <v>712</v>
      </c>
      <c r="E7" s="1"/>
      <c r="F7" s="5" t="s">
        <v>708</v>
      </c>
      <c r="G7" s="2"/>
      <c r="H7" s="2"/>
      <c r="I7" s="2"/>
    </row>
    <row r="8" spans="1:11" ht="15" customHeight="1" x14ac:dyDescent="0.25">
      <c r="A8" s="8" t="s">
        <v>739</v>
      </c>
      <c r="B8" s="11" t="str">
        <f>"LY_"&amp;$A8&amp;"_"&amp;B$7</f>
        <v>LY_SumD_LuA</v>
      </c>
      <c r="C8" s="11" t="str">
        <f t="shared" ref="C8:D17" si="0">"LY_"&amp;$A8&amp;"_"&amp;C$7</f>
        <v>LY_SumD_LiA</v>
      </c>
      <c r="D8" s="11" t="str">
        <f t="shared" si="0"/>
        <v>LY_SumD_GL</v>
      </c>
      <c r="E8" s="1" t="s">
        <v>5</v>
      </c>
      <c r="F8" s="15" t="s">
        <v>738</v>
      </c>
      <c r="G8" s="13">
        <v>-2544</v>
      </c>
      <c r="H8" s="13">
        <v>-81347</v>
      </c>
      <c r="I8" s="13">
        <v>-162477</v>
      </c>
    </row>
    <row r="9" spans="1:11" ht="15" customHeight="1" x14ac:dyDescent="0.25">
      <c r="A9" s="8" t="s">
        <v>741</v>
      </c>
      <c r="B9" s="11" t="str">
        <f t="shared" ref="B9:B17" si="1">"LY_"&amp;$A9&amp;"_"&amp;B$7</f>
        <v>LY_Sumi_LuA</v>
      </c>
      <c r="C9" s="11" t="str">
        <f t="shared" si="0"/>
        <v>LY_Sumi_LiA</v>
      </c>
      <c r="D9" s="11" t="str">
        <f t="shared" si="0"/>
        <v>LY_Sumi_GL</v>
      </c>
      <c r="E9" s="1" t="s">
        <v>6</v>
      </c>
      <c r="F9" s="15" t="s">
        <v>740</v>
      </c>
      <c r="G9" s="13">
        <v>0</v>
      </c>
      <c r="H9" s="13">
        <v>-14967</v>
      </c>
      <c r="I9" s="13">
        <v>-155434</v>
      </c>
    </row>
    <row r="10" spans="1:11" ht="15" customHeight="1" x14ac:dyDescent="0.25">
      <c r="A10" s="8" t="s">
        <v>743</v>
      </c>
      <c r="B10" s="11" t="str">
        <f t="shared" si="1"/>
        <v>LY_SumU_LuA</v>
      </c>
      <c r="C10" s="11" t="str">
        <f t="shared" si="0"/>
        <v>LY_SumU_LiA</v>
      </c>
      <c r="D10" s="11" t="str">
        <f t="shared" si="0"/>
        <v>LY_SumU_GL</v>
      </c>
      <c r="E10" s="1" t="s">
        <v>7</v>
      </c>
      <c r="F10" s="15" t="s">
        <v>742</v>
      </c>
      <c r="G10" s="13">
        <v>-2981</v>
      </c>
      <c r="H10" s="13">
        <v>-822874</v>
      </c>
      <c r="I10" s="13">
        <v>0</v>
      </c>
    </row>
    <row r="11" spans="1:11" ht="15" customHeight="1" x14ac:dyDescent="0.25">
      <c r="A11" s="8" t="s">
        <v>745</v>
      </c>
      <c r="B11" s="11" t="str">
        <f t="shared" si="1"/>
        <v>LY_PRy_LuA</v>
      </c>
      <c r="C11" s="11" t="str">
        <f t="shared" si="0"/>
        <v>LY_PRy_LiA</v>
      </c>
      <c r="D11" s="11" t="str">
        <f t="shared" si="0"/>
        <v>LY_PRy_GL</v>
      </c>
      <c r="E11" s="1" t="s">
        <v>8</v>
      </c>
      <c r="F11" s="15" t="s">
        <v>744</v>
      </c>
      <c r="G11" s="13">
        <v>-376993</v>
      </c>
      <c r="H11" s="13">
        <v>-13768386</v>
      </c>
      <c r="I11" s="13">
        <v>0</v>
      </c>
    </row>
    <row r="12" spans="1:11" ht="15" customHeight="1" x14ac:dyDescent="0.25">
      <c r="A12" s="8" t="s">
        <v>747</v>
      </c>
      <c r="B12" s="11" t="str">
        <f t="shared" si="1"/>
        <v>LY_TUg_LuA</v>
      </c>
      <c r="C12" s="11" t="str">
        <f t="shared" si="0"/>
        <v>LY_TUg_LiA</v>
      </c>
      <c r="D12" s="11" t="str">
        <f t="shared" si="0"/>
        <v>LY_TUg_GL</v>
      </c>
      <c r="E12" s="1" t="s">
        <v>9</v>
      </c>
      <c r="F12" s="15" t="s">
        <v>746</v>
      </c>
      <c r="G12" s="13">
        <v>-16373</v>
      </c>
      <c r="H12" s="13">
        <v>-1656275</v>
      </c>
      <c r="I12" s="13">
        <v>0</v>
      </c>
    </row>
    <row r="13" spans="1:11" ht="15" customHeight="1" x14ac:dyDescent="0.25">
      <c r="A13" s="8" t="s">
        <v>749</v>
      </c>
      <c r="B13" s="11" t="str">
        <f t="shared" si="1"/>
        <v>LY_KUB_LuA</v>
      </c>
      <c r="C13" s="11" t="str">
        <f t="shared" si="0"/>
        <v>LY_KUB_LiA</v>
      </c>
      <c r="D13" s="11" t="str">
        <f t="shared" si="0"/>
        <v>LY_KUB_GL</v>
      </c>
      <c r="E13" s="1" t="s">
        <v>10</v>
      </c>
      <c r="F13" s="15" t="s">
        <v>748</v>
      </c>
      <c r="G13" s="13">
        <v>-2292</v>
      </c>
      <c r="H13" s="13">
        <v>-233080</v>
      </c>
      <c r="I13" s="13">
        <v>0</v>
      </c>
    </row>
    <row r="14" spans="1:11" ht="15" customHeight="1" x14ac:dyDescent="0.25">
      <c r="A14" s="8" t="s">
        <v>751</v>
      </c>
      <c r="B14" s="11" t="str">
        <f t="shared" si="1"/>
        <v>LY_Fop_LuA</v>
      </c>
      <c r="C14" s="11" t="str">
        <f t="shared" si="0"/>
        <v>LY_Fop_LiA</v>
      </c>
      <c r="D14" s="11" t="str">
        <f t="shared" si="0"/>
        <v>LY_Fop_GL</v>
      </c>
      <c r="E14" s="1" t="s">
        <v>11</v>
      </c>
      <c r="F14" s="15" t="s">
        <v>750</v>
      </c>
      <c r="G14" s="13">
        <v>0</v>
      </c>
      <c r="H14" s="13">
        <v>-185342</v>
      </c>
      <c r="I14" s="13">
        <v>-21588</v>
      </c>
    </row>
    <row r="15" spans="1:11" ht="15" customHeight="1" x14ac:dyDescent="0.25">
      <c r="A15" s="8" t="s">
        <v>753</v>
      </c>
      <c r="B15" s="11" t="str">
        <f t="shared" si="1"/>
        <v>LY_URS_LuA</v>
      </c>
      <c r="C15" s="11" t="str">
        <f t="shared" si="0"/>
        <v>LY_URS_LiA</v>
      </c>
      <c r="D15" s="11" t="str">
        <f t="shared" si="0"/>
        <v>LY_URS_GL</v>
      </c>
      <c r="E15" s="1" t="s">
        <v>12</v>
      </c>
      <c r="F15" s="15" t="s">
        <v>752</v>
      </c>
      <c r="G15" s="13">
        <v>-175</v>
      </c>
      <c r="H15" s="13">
        <v>-12239</v>
      </c>
      <c r="I15" s="13">
        <v>0</v>
      </c>
    </row>
    <row r="16" spans="1:11" ht="15" customHeight="1" x14ac:dyDescent="0.25">
      <c r="A16" s="8" t="s">
        <v>755</v>
      </c>
      <c r="B16" s="11" t="str">
        <f t="shared" si="1"/>
        <v>LY_SumK_LuA</v>
      </c>
      <c r="C16" s="11" t="str">
        <f t="shared" si="0"/>
        <v>LY_SumK_LiA</v>
      </c>
      <c r="D16" s="11" t="str">
        <f t="shared" si="0"/>
        <v>LY_SumK_GL</v>
      </c>
      <c r="E16" s="1" t="s">
        <v>13</v>
      </c>
      <c r="F16" s="15" t="s">
        <v>754</v>
      </c>
      <c r="G16" s="13">
        <v>-2602</v>
      </c>
      <c r="H16" s="13">
        <v>-10998</v>
      </c>
      <c r="I16" s="13">
        <v>-192455</v>
      </c>
    </row>
    <row r="17" spans="1:12" ht="15" customHeight="1" x14ac:dyDescent="0.25">
      <c r="A17" s="8" t="s">
        <v>717</v>
      </c>
      <c r="B17" s="11" t="str">
        <f t="shared" si="1"/>
        <v>LY_DFtot_LuA</v>
      </c>
      <c r="C17" s="11" t="str">
        <f t="shared" si="0"/>
        <v>LY_DFtot_LiA</v>
      </c>
      <c r="D17" s="11" t="str">
        <f t="shared" si="0"/>
        <v>LY_DFtot_GL</v>
      </c>
      <c r="E17" s="4" t="s">
        <v>14</v>
      </c>
      <c r="F17" s="5" t="s">
        <v>756</v>
      </c>
      <c r="G17" s="13">
        <v>-403960</v>
      </c>
      <c r="H17" s="13">
        <v>-16785508</v>
      </c>
      <c r="I17" s="13">
        <v>-531954</v>
      </c>
    </row>
    <row r="18" spans="1:12" x14ac:dyDescent="0.25"/>
    <row r="19" spans="1:12" x14ac:dyDescent="0.25">
      <c r="G19" s="17"/>
    </row>
    <row r="20" spans="1:12" ht="38.25" x14ac:dyDescent="0.25">
      <c r="E20" s="5"/>
      <c r="F20" s="2" t="s">
        <v>906</v>
      </c>
      <c r="G20" s="2" t="s">
        <v>757</v>
      </c>
      <c r="H20" s="2" t="s">
        <v>758</v>
      </c>
      <c r="I20" s="2" t="s">
        <v>759</v>
      </c>
      <c r="J20" s="2" t="s">
        <v>760</v>
      </c>
      <c r="K20" s="2" t="s">
        <v>732</v>
      </c>
      <c r="L20" s="2" t="s">
        <v>907</v>
      </c>
    </row>
    <row r="21" spans="1:12" x14ac:dyDescent="0.25">
      <c r="A21" s="8" t="s">
        <v>737</v>
      </c>
      <c r="E21" s="15" t="s">
        <v>761</v>
      </c>
      <c r="F21" s="13">
        <v>-17757716</v>
      </c>
      <c r="G21" s="13">
        <v>-15849510</v>
      </c>
      <c r="H21" s="13">
        <v>-1871912</v>
      </c>
      <c r="I21" s="13">
        <v>0</v>
      </c>
      <c r="J21" s="13">
        <v>-36294</v>
      </c>
      <c r="K21" s="13">
        <v>0</v>
      </c>
      <c r="L21" s="13">
        <v>-17757716</v>
      </c>
    </row>
    <row r="22" spans="1:12" x14ac:dyDescent="0.25"/>
    <row r="23" spans="1:12" hidden="1" x14ac:dyDescent="0.25">
      <c r="F23" s="18" t="s">
        <v>762</v>
      </c>
      <c r="G23" s="18" t="s">
        <v>763</v>
      </c>
      <c r="H23" s="16" t="s">
        <v>764</v>
      </c>
      <c r="I23" s="16" t="s">
        <v>765</v>
      </c>
      <c r="J23" s="16" t="s">
        <v>766</v>
      </c>
      <c r="K23" s="16" t="s">
        <v>736</v>
      </c>
      <c r="L23" s="18" t="s">
        <v>767</v>
      </c>
    </row>
  </sheetData>
  <sheetProtection algorithmName="SHA-512" hashValue="rGguHpYQKfSE3ZFITyq/YICKicBQ2Kz6ClrcO4WftBkjgzokTPLnlEGYvHdF8Hi6IWLmTceIvhpgJAZyXkSVoA==" saltValue="q6KHSOXxSSwsKIaDmbpgbA==" spinCount="100000" sheet="1" objects="1" scenarios="1"/>
  <mergeCells count="3">
    <mergeCell ref="E4:I4"/>
    <mergeCell ref="E5:I5"/>
    <mergeCell ref="E1:F1"/>
  </mergeCells>
  <hyperlinks>
    <hyperlink ref="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F38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style="11" hidden="1" customWidth="1"/>
    <col min="3" max="3" width="5" style="11" customWidth="1"/>
    <col min="4" max="4" width="71.140625" style="17" customWidth="1"/>
    <col min="5" max="5" width="12.140625" style="11" customWidth="1"/>
    <col min="6" max="6" width="9.140625" style="11" customWidth="1"/>
    <col min="7" max="16384" width="9.140625" style="11" hidden="1"/>
  </cols>
  <sheetData>
    <row r="1" spans="1:5" x14ac:dyDescent="0.25">
      <c r="C1" s="75" t="s">
        <v>701</v>
      </c>
      <c r="D1" s="75"/>
    </row>
    <row r="2" spans="1:5" x14ac:dyDescent="0.25"/>
    <row r="3" spans="1:5" x14ac:dyDescent="0.25"/>
    <row r="4" spans="1:5" ht="48" customHeight="1" x14ac:dyDescent="0.25">
      <c r="C4" s="89" t="s">
        <v>920</v>
      </c>
      <c r="D4" s="90"/>
      <c r="E4" s="90"/>
    </row>
    <row r="5" spans="1:5" ht="15" customHeight="1" x14ac:dyDescent="0.25">
      <c r="C5" s="74" t="s">
        <v>187</v>
      </c>
      <c r="D5" s="74"/>
      <c r="E5" s="74"/>
    </row>
    <row r="6" spans="1:5" ht="22.5" customHeight="1" x14ac:dyDescent="0.25">
      <c r="C6" s="1"/>
      <c r="D6" s="5"/>
      <c r="E6" s="2" t="s">
        <v>768</v>
      </c>
    </row>
    <row r="7" spans="1:5" ht="15" customHeight="1" x14ac:dyDescent="0.25">
      <c r="B7" s="8" t="s">
        <v>810</v>
      </c>
      <c r="C7" s="1"/>
      <c r="D7" s="5" t="s">
        <v>769</v>
      </c>
      <c r="E7" s="2"/>
    </row>
    <row r="8" spans="1:5" ht="15" customHeight="1" x14ac:dyDescent="0.25">
      <c r="A8" s="3" t="s">
        <v>771</v>
      </c>
      <c r="B8" s="11" t="str">
        <f>"RUK_"&amp;$B$7&amp;"_"&amp;A8</f>
        <v>RUK_SRUK_RUTv</v>
      </c>
      <c r="C8" s="1" t="s">
        <v>5</v>
      </c>
      <c r="D8" s="15" t="s">
        <v>770</v>
      </c>
      <c r="E8" s="13">
        <v>17889</v>
      </c>
    </row>
    <row r="9" spans="1:5" ht="15" customHeight="1" x14ac:dyDescent="0.25">
      <c r="A9" s="3" t="s">
        <v>773</v>
      </c>
      <c r="B9" s="11" t="str">
        <f t="shared" ref="B9:B36" si="0">"RUK_"&amp;$B$7&amp;"_"&amp;A9</f>
        <v>RUK_SRUK_RUAv</v>
      </c>
      <c r="C9" s="1" t="s">
        <v>6</v>
      </c>
      <c r="D9" s="15" t="s">
        <v>772</v>
      </c>
      <c r="E9" s="13">
        <v>75615</v>
      </c>
    </row>
    <row r="10" spans="1:5" ht="15" customHeight="1" x14ac:dyDescent="0.25">
      <c r="A10" s="3" t="s">
        <v>775</v>
      </c>
      <c r="B10" s="11" t="str">
        <f t="shared" si="0"/>
        <v>RUK_SRUK_UdKap</v>
      </c>
      <c r="C10" s="1" t="s">
        <v>7</v>
      </c>
      <c r="D10" s="15" t="s">
        <v>774</v>
      </c>
      <c r="E10" s="13">
        <v>6097899</v>
      </c>
    </row>
    <row r="11" spans="1:5" ht="15" customHeight="1" x14ac:dyDescent="0.25">
      <c r="A11" s="3" t="s">
        <v>777</v>
      </c>
      <c r="B11" s="11" t="str">
        <f t="shared" si="0"/>
        <v>RUK_SRUK_Udinv</v>
      </c>
      <c r="C11" s="1" t="s">
        <v>8</v>
      </c>
      <c r="D11" s="15" t="s">
        <v>776</v>
      </c>
      <c r="E11" s="13">
        <v>1469169</v>
      </c>
    </row>
    <row r="12" spans="1:5" ht="15" customHeight="1" x14ac:dyDescent="0.25">
      <c r="A12" s="3" t="s">
        <v>779</v>
      </c>
      <c r="B12" s="11" t="str">
        <f t="shared" si="0"/>
        <v>RUK_SRUK_RObL</v>
      </c>
      <c r="C12" s="1" t="s">
        <v>9</v>
      </c>
      <c r="D12" s="15" t="s">
        <v>778</v>
      </c>
      <c r="E12" s="13">
        <v>2909893</v>
      </c>
    </row>
    <row r="13" spans="1:5" ht="15" customHeight="1" x14ac:dyDescent="0.25">
      <c r="A13" s="3" t="s">
        <v>781</v>
      </c>
      <c r="B13" s="11" t="str">
        <f t="shared" si="0"/>
        <v>RUK_SRUK_iObL</v>
      </c>
      <c r="C13" s="1" t="s">
        <v>10</v>
      </c>
      <c r="D13" s="15" t="s">
        <v>780</v>
      </c>
      <c r="E13" s="13">
        <v>27625</v>
      </c>
    </row>
    <row r="14" spans="1:5" ht="15" customHeight="1" x14ac:dyDescent="0.25">
      <c r="A14" s="3" t="s">
        <v>783</v>
      </c>
      <c r="B14" s="11" t="str">
        <f t="shared" si="0"/>
        <v>RUK_SRUK_RiKi</v>
      </c>
      <c r="C14" s="1" t="s">
        <v>11</v>
      </c>
      <c r="D14" s="15" t="s">
        <v>782</v>
      </c>
      <c r="E14" s="13">
        <v>0</v>
      </c>
    </row>
    <row r="15" spans="1:5" ht="15" customHeight="1" x14ac:dyDescent="0.25">
      <c r="A15" s="3" t="s">
        <v>785</v>
      </c>
      <c r="B15" s="11" t="str">
        <f t="shared" si="0"/>
        <v>RUK_SRUK_RiPU</v>
      </c>
      <c r="C15" s="1" t="s">
        <v>12</v>
      </c>
      <c r="D15" s="15" t="s">
        <v>784</v>
      </c>
      <c r="E15" s="13">
        <v>258</v>
      </c>
    </row>
    <row r="16" spans="1:5" ht="15" customHeight="1" x14ac:dyDescent="0.25">
      <c r="A16" s="3" t="s">
        <v>787</v>
      </c>
      <c r="B16" s="11" t="str">
        <f t="shared" si="0"/>
        <v>RUK_SRUK_RiXU</v>
      </c>
      <c r="C16" s="1" t="s">
        <v>13</v>
      </c>
      <c r="D16" s="15" t="s">
        <v>786</v>
      </c>
      <c r="E16" s="13">
        <v>660797</v>
      </c>
    </row>
    <row r="17" spans="1:5" ht="15" customHeight="1" x14ac:dyDescent="0.25">
      <c r="A17" s="3" t="s">
        <v>789</v>
      </c>
      <c r="B17" s="11" t="str">
        <f t="shared" si="0"/>
        <v>RUK_SRUK_RiKre</v>
      </c>
      <c r="C17" s="1" t="s">
        <v>14</v>
      </c>
      <c r="D17" s="15" t="s">
        <v>788</v>
      </c>
      <c r="E17" s="13">
        <v>2234</v>
      </c>
    </row>
    <row r="18" spans="1:5" ht="15" customHeight="1" x14ac:dyDescent="0.25">
      <c r="A18" s="3" t="s">
        <v>791</v>
      </c>
      <c r="B18" s="11" t="str">
        <f t="shared" si="0"/>
        <v>RUK_SRUK_RiGf</v>
      </c>
      <c r="C18" s="1" t="s">
        <v>15</v>
      </c>
      <c r="D18" s="15" t="s">
        <v>790</v>
      </c>
      <c r="E18" s="13">
        <v>-4423</v>
      </c>
    </row>
    <row r="19" spans="1:5" ht="15" customHeight="1" x14ac:dyDescent="0.25">
      <c r="A19" s="3" t="s">
        <v>793</v>
      </c>
      <c r="B19" s="11" t="str">
        <f t="shared" si="0"/>
        <v>RUK_SRUK_RiTg</v>
      </c>
      <c r="C19" s="1" t="s">
        <v>16</v>
      </c>
      <c r="D19" s="15" t="s">
        <v>792</v>
      </c>
      <c r="E19" s="13">
        <v>556458</v>
      </c>
    </row>
    <row r="20" spans="1:5" ht="15" customHeight="1" x14ac:dyDescent="0.25">
      <c r="A20" s="3" t="s">
        <v>795</v>
      </c>
      <c r="B20" s="11" t="str">
        <f t="shared" si="0"/>
        <v>RUK_SRUK_XRU</v>
      </c>
      <c r="C20" s="1" t="s">
        <v>17</v>
      </c>
      <c r="D20" s="15" t="s">
        <v>794</v>
      </c>
      <c r="E20" s="13">
        <v>1257741</v>
      </c>
    </row>
    <row r="21" spans="1:5" ht="25.5" customHeight="1" x14ac:dyDescent="0.25">
      <c r="A21" s="3" t="s">
        <v>797</v>
      </c>
      <c r="B21" s="11" t="str">
        <f t="shared" si="0"/>
        <v>RUK_SRUK_RUtot</v>
      </c>
      <c r="C21" s="4" t="s">
        <v>18</v>
      </c>
      <c r="D21" s="5" t="s">
        <v>796</v>
      </c>
      <c r="E21" s="13">
        <v>13071155</v>
      </c>
    </row>
    <row r="22" spans="1:5" ht="15" customHeight="1" x14ac:dyDescent="0.25">
      <c r="A22" s="15"/>
      <c r="C22" s="1"/>
      <c r="D22" s="15"/>
      <c r="E22" s="15"/>
    </row>
    <row r="23" spans="1:5" ht="15" customHeight="1" x14ac:dyDescent="0.25">
      <c r="A23" s="15"/>
      <c r="C23" s="1"/>
      <c r="D23" s="5" t="s">
        <v>798</v>
      </c>
      <c r="E23" s="15"/>
    </row>
    <row r="24" spans="1:5" ht="15" customHeight="1" x14ac:dyDescent="0.25">
      <c r="A24" s="3" t="s">
        <v>249</v>
      </c>
      <c r="B24" s="11" t="str">
        <f t="shared" si="0"/>
        <v>RUK_SRUK_Dejd</v>
      </c>
      <c r="C24" s="1" t="s">
        <v>19</v>
      </c>
      <c r="D24" s="15" t="s">
        <v>98</v>
      </c>
      <c r="E24" s="13">
        <v>0</v>
      </c>
    </row>
    <row r="25" spans="1:5" ht="15" customHeight="1" x14ac:dyDescent="0.25">
      <c r="A25" s="3" t="s">
        <v>799</v>
      </c>
      <c r="B25" s="11" t="str">
        <f t="shared" si="0"/>
        <v>RUK_SRUK_iejd</v>
      </c>
      <c r="C25" s="1" t="s">
        <v>20</v>
      </c>
      <c r="D25" s="15" t="s">
        <v>100</v>
      </c>
      <c r="E25" s="13">
        <v>486981</v>
      </c>
    </row>
    <row r="26" spans="1:5" ht="15" customHeight="1" x14ac:dyDescent="0.25">
      <c r="A26" s="3" t="s">
        <v>800</v>
      </c>
      <c r="B26" s="11" t="str">
        <f t="shared" si="0"/>
        <v>RUK_SRUK_Kap</v>
      </c>
      <c r="C26" s="1" t="s">
        <v>21</v>
      </c>
      <c r="D26" s="15" t="s">
        <v>106</v>
      </c>
      <c r="E26" s="13">
        <v>-1046090</v>
      </c>
    </row>
    <row r="27" spans="1:5" ht="15" customHeight="1" x14ac:dyDescent="0.25">
      <c r="A27" s="3" t="s">
        <v>801</v>
      </c>
      <c r="B27" s="11" t="str">
        <f t="shared" si="0"/>
        <v>RUK_SRUK_ifa</v>
      </c>
      <c r="C27" s="1" t="s">
        <v>22</v>
      </c>
      <c r="D27" s="15" t="s">
        <v>107</v>
      </c>
      <c r="E27" s="13">
        <v>18986097</v>
      </c>
    </row>
    <row r="28" spans="1:5" ht="15" customHeight="1" x14ac:dyDescent="0.25">
      <c r="A28" s="3" t="s">
        <v>399</v>
      </c>
      <c r="B28" s="11" t="str">
        <f t="shared" si="0"/>
        <v>RUK_SRUK_ObL</v>
      </c>
      <c r="C28" s="1" t="s">
        <v>23</v>
      </c>
      <c r="D28" s="15" t="s">
        <v>108</v>
      </c>
      <c r="E28" s="13">
        <v>1959037</v>
      </c>
    </row>
    <row r="29" spans="1:5" ht="15" customHeight="1" x14ac:dyDescent="0.25">
      <c r="A29" s="3" t="s">
        <v>802</v>
      </c>
      <c r="B29" s="11" t="str">
        <f t="shared" si="0"/>
        <v>RUK_SRUK_Kinv</v>
      </c>
      <c r="C29" s="1" t="s">
        <v>24</v>
      </c>
      <c r="D29" s="15" t="s">
        <v>109</v>
      </c>
      <c r="E29" s="13">
        <v>0</v>
      </c>
    </row>
    <row r="30" spans="1:5" ht="15" customHeight="1" x14ac:dyDescent="0.25">
      <c r="A30" s="3" t="s">
        <v>803</v>
      </c>
      <c r="B30" s="11" t="str">
        <f t="shared" si="0"/>
        <v>RUK_SRUK_PsU</v>
      </c>
      <c r="C30" s="1" t="s">
        <v>25</v>
      </c>
      <c r="D30" s="15" t="s">
        <v>110</v>
      </c>
      <c r="E30" s="13">
        <v>-79</v>
      </c>
    </row>
    <row r="31" spans="1:5" ht="15" customHeight="1" x14ac:dyDescent="0.25">
      <c r="A31" s="3" t="s">
        <v>804</v>
      </c>
      <c r="B31" s="11" t="str">
        <f t="shared" si="0"/>
        <v>RUK_SRUK_XU</v>
      </c>
      <c r="C31" s="1" t="s">
        <v>26</v>
      </c>
      <c r="D31" s="15" t="s">
        <v>111</v>
      </c>
      <c r="E31" s="13">
        <v>230951</v>
      </c>
    </row>
    <row r="32" spans="1:5" ht="15" customHeight="1" x14ac:dyDescent="0.25">
      <c r="A32" s="3" t="s">
        <v>257</v>
      </c>
      <c r="B32" s="11" t="str">
        <f t="shared" si="0"/>
        <v>RUK_SRUK_iKre</v>
      </c>
      <c r="C32" s="1" t="s">
        <v>27</v>
      </c>
      <c r="D32" s="15" t="s">
        <v>112</v>
      </c>
      <c r="E32" s="13">
        <v>-76733</v>
      </c>
    </row>
    <row r="33" spans="1:5" ht="15" customHeight="1" x14ac:dyDescent="0.25">
      <c r="A33" s="19" t="s">
        <v>806</v>
      </c>
      <c r="B33" s="11" t="str">
        <f t="shared" si="0"/>
        <v>RUK_SRUK_AFi</v>
      </c>
      <c r="C33" s="1" t="s">
        <v>28</v>
      </c>
      <c r="D33" s="15" t="s">
        <v>805</v>
      </c>
      <c r="E33" s="13">
        <v>-1275354</v>
      </c>
    </row>
    <row r="34" spans="1:5" ht="15" customHeight="1" x14ac:dyDescent="0.25">
      <c r="A34" s="3" t="s">
        <v>259</v>
      </c>
      <c r="B34" s="11" t="str">
        <f t="shared" si="0"/>
        <v>RUK_SRUK_Gfd</v>
      </c>
      <c r="C34" s="1" t="s">
        <v>29</v>
      </c>
      <c r="D34" s="15" t="s">
        <v>114</v>
      </c>
      <c r="E34" s="13">
        <v>0</v>
      </c>
    </row>
    <row r="35" spans="1:5" ht="15" customHeight="1" x14ac:dyDescent="0.25">
      <c r="A35" s="3" t="s">
        <v>807</v>
      </c>
      <c r="B35" s="11" t="str">
        <f t="shared" si="0"/>
        <v>RUK_SRUK_XReg</v>
      </c>
      <c r="C35" s="1" t="s">
        <v>30</v>
      </c>
      <c r="D35" s="15" t="s">
        <v>113</v>
      </c>
      <c r="E35" s="13">
        <v>-7265</v>
      </c>
    </row>
    <row r="36" spans="1:5" ht="25.5" customHeight="1" x14ac:dyDescent="0.25">
      <c r="A36" s="3" t="s">
        <v>809</v>
      </c>
      <c r="B36" s="11" t="str">
        <f t="shared" si="0"/>
        <v>RUK_SRUK_KursTot</v>
      </c>
      <c r="C36" s="4" t="s">
        <v>31</v>
      </c>
      <c r="D36" s="5" t="s">
        <v>808</v>
      </c>
      <c r="E36" s="13">
        <v>19257545</v>
      </c>
    </row>
    <row r="37" spans="1:5" x14ac:dyDescent="0.25"/>
    <row r="38" spans="1:5" hidden="1" x14ac:dyDescent="0.25">
      <c r="D38" s="14"/>
    </row>
  </sheetData>
  <sheetProtection algorithmName="SHA-512" hashValue="t+9+Pkz7xgE+Aw2UXk/VkMUpYDVZxgwaqW0Q1ERBp8KMwg4WpU1CFL+EHuGr2+KFtdaoBlNXPWVqeHlodREgVg==" saltValue="gG4rcM/hppq5nl+NrQBtJA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34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style="11" hidden="1" customWidth="1"/>
    <col min="3" max="3" width="5.140625" style="11" customWidth="1"/>
    <col min="4" max="4" width="83.28515625" style="17" customWidth="1"/>
    <col min="5" max="5" width="19.5703125" style="11" customWidth="1"/>
    <col min="6" max="6" width="6.28515625" style="11" customWidth="1"/>
    <col min="7" max="7" width="13.28515625" style="11" hidden="1" customWidth="1"/>
    <col min="8" max="16384" width="9.140625" style="11" hidden="1"/>
  </cols>
  <sheetData>
    <row r="1" spans="1:5" x14ac:dyDescent="0.25">
      <c r="C1" s="75" t="s">
        <v>701</v>
      </c>
      <c r="D1" s="75"/>
    </row>
    <row r="2" spans="1:5" x14ac:dyDescent="0.25"/>
    <row r="3" spans="1:5" x14ac:dyDescent="0.25"/>
    <row r="4" spans="1:5" ht="25.5" customHeight="1" x14ac:dyDescent="0.25">
      <c r="C4" s="82" t="s">
        <v>921</v>
      </c>
      <c r="D4" s="83"/>
      <c r="E4" s="83"/>
    </row>
    <row r="5" spans="1:5" ht="15" customHeight="1" x14ac:dyDescent="0.25">
      <c r="C5" s="74" t="s">
        <v>187</v>
      </c>
      <c r="D5" s="74"/>
      <c r="E5" s="74"/>
    </row>
    <row r="6" spans="1:5" ht="43.5" customHeight="1" x14ac:dyDescent="0.25">
      <c r="A6" s="14" t="s">
        <v>245</v>
      </c>
      <c r="C6" s="1"/>
      <c r="D6" s="5"/>
      <c r="E6" s="2" t="s">
        <v>863</v>
      </c>
    </row>
    <row r="7" spans="1:5" ht="15" customHeight="1" x14ac:dyDescent="0.25">
      <c r="A7" s="14"/>
      <c r="B7" s="11" t="s">
        <v>866</v>
      </c>
      <c r="C7" s="1"/>
      <c r="D7" s="5" t="s">
        <v>864</v>
      </c>
      <c r="E7" s="2"/>
    </row>
    <row r="8" spans="1:5" ht="15" customHeight="1" x14ac:dyDescent="0.25">
      <c r="A8" s="8" t="s">
        <v>867</v>
      </c>
      <c r="B8" s="11" t="str">
        <f>"Akt_"&amp;A8&amp;"_"&amp;$B$7</f>
        <v>Akt_GGB_UL</v>
      </c>
      <c r="C8" s="1" t="s">
        <v>5</v>
      </c>
      <c r="D8" s="15" t="s">
        <v>865</v>
      </c>
      <c r="E8" s="13">
        <v>38624745</v>
      </c>
    </row>
    <row r="9" spans="1:5" ht="15" customHeight="1" x14ac:dyDescent="0.25">
      <c r="A9" s="8" t="s">
        <v>869</v>
      </c>
      <c r="B9" s="11" t="str">
        <f t="shared" ref="B9:B33" si="0">"Akt_"&amp;A9&amp;"_"&amp;$B$7</f>
        <v>Akt_GNK_UL</v>
      </c>
      <c r="C9" s="1" t="s">
        <v>6</v>
      </c>
      <c r="D9" s="15" t="s">
        <v>868</v>
      </c>
      <c r="E9" s="13">
        <v>145547182</v>
      </c>
    </row>
    <row r="10" spans="1:5" ht="15" customHeight="1" x14ac:dyDescent="0.25">
      <c r="A10" s="8" t="s">
        <v>871</v>
      </c>
      <c r="B10" s="11" t="str">
        <f t="shared" si="0"/>
        <v>Akt_GUK_UL</v>
      </c>
      <c r="C10" s="1" t="s">
        <v>7</v>
      </c>
      <c r="D10" s="15" t="s">
        <v>870</v>
      </c>
      <c r="E10" s="13">
        <v>100601086</v>
      </c>
    </row>
    <row r="11" spans="1:5" ht="15" customHeight="1" x14ac:dyDescent="0.25">
      <c r="A11" s="8" t="s">
        <v>873</v>
      </c>
      <c r="B11" s="11" t="str">
        <f t="shared" si="0"/>
        <v>Akt_GKtot_UL</v>
      </c>
      <c r="C11" s="4" t="s">
        <v>8</v>
      </c>
      <c r="D11" s="5" t="s">
        <v>872</v>
      </c>
      <c r="E11" s="13">
        <v>246148268</v>
      </c>
    </row>
    <row r="12" spans="1:5" ht="15" customHeight="1" x14ac:dyDescent="0.25">
      <c r="A12" s="8" t="s">
        <v>875</v>
      </c>
      <c r="B12" s="11" t="str">
        <f t="shared" si="0"/>
        <v>Akt_GSO_UL</v>
      </c>
      <c r="C12" s="1" t="s">
        <v>9</v>
      </c>
      <c r="D12" s="15" t="s">
        <v>874</v>
      </c>
      <c r="E12" s="13">
        <v>155898818</v>
      </c>
    </row>
    <row r="13" spans="1:5" ht="15" customHeight="1" x14ac:dyDescent="0.25">
      <c r="A13" s="8" t="s">
        <v>877</v>
      </c>
      <c r="B13" s="11" t="str">
        <f t="shared" si="0"/>
        <v>Akt_GiO_UL</v>
      </c>
      <c r="C13" s="1" t="s">
        <v>10</v>
      </c>
      <c r="D13" s="15" t="s">
        <v>876</v>
      </c>
      <c r="E13" s="13">
        <v>5159150</v>
      </c>
    </row>
    <row r="14" spans="1:5" ht="15" customHeight="1" x14ac:dyDescent="0.25">
      <c r="A14" s="8" t="s">
        <v>879</v>
      </c>
      <c r="B14" s="11" t="str">
        <f t="shared" si="0"/>
        <v>Akt_GKO_UL</v>
      </c>
      <c r="C14" s="1" t="s">
        <v>11</v>
      </c>
      <c r="D14" s="15" t="s">
        <v>878</v>
      </c>
      <c r="E14" s="13">
        <v>100276334</v>
      </c>
    </row>
    <row r="15" spans="1:5" ht="15" customHeight="1" x14ac:dyDescent="0.25">
      <c r="A15" s="8" t="s">
        <v>881</v>
      </c>
      <c r="B15" s="11" t="str">
        <f t="shared" si="0"/>
        <v>Akt_GUL_UL</v>
      </c>
      <c r="C15" s="1" t="s">
        <v>12</v>
      </c>
      <c r="D15" s="15" t="s">
        <v>880</v>
      </c>
      <c r="E15" s="13">
        <v>1137485</v>
      </c>
    </row>
    <row r="16" spans="1:5" ht="15" customHeight="1" x14ac:dyDescent="0.25">
      <c r="A16" s="8" t="s">
        <v>883</v>
      </c>
      <c r="B16" s="11" t="str">
        <f t="shared" si="0"/>
        <v>Akt_GouTot_UL</v>
      </c>
      <c r="C16" s="4" t="s">
        <v>13</v>
      </c>
      <c r="D16" s="5" t="s">
        <v>882</v>
      </c>
      <c r="E16" s="13">
        <v>262471788</v>
      </c>
    </row>
    <row r="17" spans="1:5" ht="15" customHeight="1" x14ac:dyDescent="0.25">
      <c r="A17" s="8" t="s">
        <v>885</v>
      </c>
      <c r="B17" s="11" t="str">
        <f t="shared" si="0"/>
        <v>Akt_Gdv_UL</v>
      </c>
      <c r="C17" s="1" t="s">
        <v>14</v>
      </c>
      <c r="D17" s="15" t="s">
        <v>884</v>
      </c>
      <c r="E17" s="13">
        <v>4787761</v>
      </c>
    </row>
    <row r="18" spans="1:5" ht="15" customHeight="1" x14ac:dyDescent="0.25">
      <c r="A18" s="8" t="s">
        <v>887</v>
      </c>
      <c r="B18" s="11" t="str">
        <f t="shared" si="0"/>
        <v>Akt_Gxi_UL</v>
      </c>
      <c r="C18" s="1" t="s">
        <v>15</v>
      </c>
      <c r="D18" s="15" t="s">
        <v>886</v>
      </c>
      <c r="E18" s="13">
        <v>17710617</v>
      </c>
    </row>
    <row r="19" spans="1:5" ht="15" customHeight="1" x14ac:dyDescent="0.25">
      <c r="A19" s="8" t="s">
        <v>889</v>
      </c>
      <c r="B19" s="11" t="str">
        <f t="shared" si="0"/>
        <v>Akt_Gafi_UL</v>
      </c>
      <c r="C19" s="1" t="s">
        <v>16</v>
      </c>
      <c r="D19" s="15" t="s">
        <v>888</v>
      </c>
      <c r="E19" s="13">
        <v>12410189</v>
      </c>
    </row>
    <row r="20" spans="1:5" ht="15" customHeight="1" x14ac:dyDescent="0.25">
      <c r="A20" s="8"/>
      <c r="C20" s="21"/>
      <c r="D20" s="21"/>
      <c r="E20" s="2"/>
    </row>
    <row r="21" spans="1:5" x14ac:dyDescent="0.25">
      <c r="A21" s="8"/>
      <c r="C21" s="22"/>
      <c r="D21" s="5" t="s">
        <v>890</v>
      </c>
      <c r="E21" s="2"/>
    </row>
    <row r="22" spans="1:5" x14ac:dyDescent="0.25">
      <c r="A22" s="8" t="s">
        <v>891</v>
      </c>
      <c r="B22" s="11" t="str">
        <f t="shared" si="0"/>
        <v>Akt_MGB_UL</v>
      </c>
      <c r="C22" s="1" t="s">
        <v>17</v>
      </c>
      <c r="D22" s="15" t="s">
        <v>865</v>
      </c>
      <c r="E22" s="13">
        <v>4047073</v>
      </c>
    </row>
    <row r="23" spans="1:5" x14ac:dyDescent="0.25">
      <c r="A23" s="8" t="s">
        <v>892</v>
      </c>
      <c r="B23" s="11" t="str">
        <f t="shared" si="0"/>
        <v>Akt_MNK_UL</v>
      </c>
      <c r="C23" s="1" t="s">
        <v>18</v>
      </c>
      <c r="D23" s="15" t="s">
        <v>868</v>
      </c>
      <c r="E23" s="13">
        <v>24912213</v>
      </c>
    </row>
    <row r="24" spans="1:5" x14ac:dyDescent="0.25">
      <c r="A24" s="8" t="s">
        <v>893</v>
      </c>
      <c r="B24" s="11" t="str">
        <f t="shared" si="0"/>
        <v>Akt_MUK_UL</v>
      </c>
      <c r="C24" s="1" t="s">
        <v>19</v>
      </c>
      <c r="D24" s="15" t="s">
        <v>870</v>
      </c>
      <c r="E24" s="13">
        <v>2783882</v>
      </c>
    </row>
    <row r="25" spans="1:5" x14ac:dyDescent="0.25">
      <c r="A25" s="8" t="s">
        <v>895</v>
      </c>
      <c r="B25" s="11" t="str">
        <f t="shared" si="0"/>
        <v>Akt_MKtot_UL</v>
      </c>
      <c r="C25" s="1" t="s">
        <v>20</v>
      </c>
      <c r="D25" s="5" t="s">
        <v>894</v>
      </c>
      <c r="E25" s="13">
        <v>27696095</v>
      </c>
    </row>
    <row r="26" spans="1:5" x14ac:dyDescent="0.25">
      <c r="A26" s="8" t="s">
        <v>896</v>
      </c>
      <c r="B26" s="11" t="str">
        <f t="shared" si="0"/>
        <v>Akt_MSO_UL</v>
      </c>
      <c r="C26" s="1" t="s">
        <v>21</v>
      </c>
      <c r="D26" s="15" t="s">
        <v>874</v>
      </c>
      <c r="E26" s="13">
        <v>12343514</v>
      </c>
    </row>
    <row r="27" spans="1:5" x14ac:dyDescent="0.25">
      <c r="A27" s="8" t="s">
        <v>897</v>
      </c>
      <c r="B27" s="11" t="str">
        <f t="shared" si="0"/>
        <v>Akt_MiO_UL</v>
      </c>
      <c r="C27" s="1" t="s">
        <v>22</v>
      </c>
      <c r="D27" s="15" t="s">
        <v>876</v>
      </c>
      <c r="E27" s="13">
        <v>2010241</v>
      </c>
    </row>
    <row r="28" spans="1:5" x14ac:dyDescent="0.25">
      <c r="A28" s="8" t="s">
        <v>898</v>
      </c>
      <c r="B28" s="11" t="str">
        <f t="shared" si="0"/>
        <v>Akt_MKO_UL</v>
      </c>
      <c r="C28" s="1" t="s">
        <v>23</v>
      </c>
      <c r="D28" s="15" t="s">
        <v>878</v>
      </c>
      <c r="E28" s="13">
        <v>7523171</v>
      </c>
    </row>
    <row r="29" spans="1:5" x14ac:dyDescent="0.25">
      <c r="A29" s="8" t="s">
        <v>899</v>
      </c>
      <c r="B29" s="11" t="str">
        <f t="shared" si="0"/>
        <v>Akt_MUL_UL</v>
      </c>
      <c r="C29" s="1" t="s">
        <v>24</v>
      </c>
      <c r="D29" s="15" t="s">
        <v>880</v>
      </c>
      <c r="E29" s="13">
        <v>7775</v>
      </c>
    </row>
    <row r="30" spans="1:5" x14ac:dyDescent="0.25">
      <c r="A30" s="8" t="s">
        <v>901</v>
      </c>
      <c r="B30" s="11" t="str">
        <f t="shared" si="0"/>
        <v>Akt_MouTot_UL</v>
      </c>
      <c r="C30" s="1" t="s">
        <v>25</v>
      </c>
      <c r="D30" s="5" t="s">
        <v>900</v>
      </c>
      <c r="E30" s="13">
        <v>21884701</v>
      </c>
    </row>
    <row r="31" spans="1:5" x14ac:dyDescent="0.25">
      <c r="A31" s="8" t="s">
        <v>902</v>
      </c>
      <c r="B31" s="11" t="str">
        <f t="shared" si="0"/>
        <v>Akt_Mdv_UL</v>
      </c>
      <c r="C31" s="1" t="s">
        <v>26</v>
      </c>
      <c r="D31" s="15" t="s">
        <v>884</v>
      </c>
      <c r="E31" s="13">
        <v>0</v>
      </c>
    </row>
    <row r="32" spans="1:5" x14ac:dyDescent="0.25">
      <c r="A32" s="8" t="s">
        <v>903</v>
      </c>
      <c r="B32" s="11" t="str">
        <f t="shared" si="0"/>
        <v>Akt_Mxi_UL</v>
      </c>
      <c r="C32" s="1" t="s">
        <v>27</v>
      </c>
      <c r="D32" s="15" t="s">
        <v>886</v>
      </c>
      <c r="E32" s="13">
        <v>263251</v>
      </c>
    </row>
    <row r="33" spans="1:5" ht="15" customHeight="1" x14ac:dyDescent="0.25">
      <c r="A33" s="8" t="s">
        <v>904</v>
      </c>
      <c r="B33" s="11" t="str">
        <f t="shared" si="0"/>
        <v>Akt_Mafi_UL</v>
      </c>
      <c r="C33" s="1" t="s">
        <v>28</v>
      </c>
      <c r="D33" s="15" t="s">
        <v>888</v>
      </c>
      <c r="E33" s="13">
        <v>1771178</v>
      </c>
    </row>
    <row r="34" spans="1:5" x14ac:dyDescent="0.25"/>
  </sheetData>
  <sheetProtection algorithmName="SHA-512" hashValue="bGnKcl7UCXqyzV2qyQcQR77EXbojUNJ3QROV4YL/dzRnB1j6wpVDEi4zvnVlcN05Vb7jFvGoNJ03s+8ccfZFJg==" saltValue="kPoxjHa+mIfyDneZ/MuNHA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F19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style="11" hidden="1" customWidth="1"/>
    <col min="3" max="3" width="5" style="11" customWidth="1"/>
    <col min="4" max="4" width="77.7109375" style="17" customWidth="1"/>
    <col min="5" max="5" width="14.28515625" style="11" customWidth="1"/>
    <col min="6" max="6" width="9.140625" style="11" customWidth="1"/>
    <col min="7" max="16384" width="9.140625" style="11" hidden="1"/>
  </cols>
  <sheetData>
    <row r="1" spans="1:6" x14ac:dyDescent="0.25">
      <c r="C1" s="75" t="s">
        <v>701</v>
      </c>
      <c r="D1" s="75"/>
    </row>
    <row r="2" spans="1:6" x14ac:dyDescent="0.25"/>
    <row r="3" spans="1:6" x14ac:dyDescent="0.25"/>
    <row r="4" spans="1:6" ht="23.25" x14ac:dyDescent="0.25">
      <c r="C4" s="89" t="s">
        <v>924</v>
      </c>
      <c r="D4" s="90"/>
      <c r="E4" s="90"/>
    </row>
    <row r="5" spans="1:6" ht="15" customHeight="1" x14ac:dyDescent="0.25">
      <c r="C5" s="79" t="s">
        <v>187</v>
      </c>
      <c r="D5" s="80"/>
      <c r="E5" s="81"/>
    </row>
    <row r="6" spans="1:6" ht="22.5" customHeight="1" x14ac:dyDescent="0.25">
      <c r="B6" s="8" t="s">
        <v>830</v>
      </c>
      <c r="C6" s="1"/>
      <c r="D6" s="5"/>
      <c r="E6" s="2" t="s">
        <v>768</v>
      </c>
    </row>
    <row r="7" spans="1:6" ht="15" customHeight="1" x14ac:dyDescent="0.25">
      <c r="A7" s="3" t="s">
        <v>812</v>
      </c>
      <c r="B7" s="11" t="str">
        <f>"FpD_"&amp;$B$6&amp;"_"&amp;A7</f>
        <v>FpD_SDo_ProS</v>
      </c>
      <c r="C7" s="1" t="s">
        <v>5</v>
      </c>
      <c r="D7" s="15" t="s">
        <v>811</v>
      </c>
      <c r="E7" s="13">
        <v>0</v>
      </c>
      <c r="F7" s="20"/>
    </row>
    <row r="8" spans="1:6" ht="15" customHeight="1" x14ac:dyDescent="0.25">
      <c r="A8" s="3" t="s">
        <v>814</v>
      </c>
      <c r="B8" s="11" t="str">
        <f t="shared" ref="B8:B17" si="0">"FpD_"&amp;$B$6&amp;"_"&amp;A8</f>
        <v>FpD_SDo_ProF</v>
      </c>
      <c r="C8" s="1" t="s">
        <v>6</v>
      </c>
      <c r="D8" s="15" t="s">
        <v>813</v>
      </c>
      <c r="E8" s="13">
        <v>0</v>
      </c>
    </row>
    <row r="9" spans="1:6" ht="15" customHeight="1" x14ac:dyDescent="0.25">
      <c r="A9" s="3" t="s">
        <v>816</v>
      </c>
      <c r="B9" s="11" t="str">
        <f t="shared" si="0"/>
        <v>FpD_SDo_Pudg</v>
      </c>
      <c r="C9" s="1" t="s">
        <v>7</v>
      </c>
      <c r="D9" s="15" t="s">
        <v>815</v>
      </c>
      <c r="E9" s="13">
        <v>-141267</v>
      </c>
    </row>
    <row r="10" spans="1:6" ht="15" customHeight="1" x14ac:dyDescent="0.25">
      <c r="A10" s="3" t="s">
        <v>818</v>
      </c>
      <c r="B10" s="11" t="str">
        <f t="shared" si="0"/>
        <v>FpD_SDo_Adm</v>
      </c>
      <c r="C10" s="1" t="s">
        <v>8</v>
      </c>
      <c r="D10" s="15" t="s">
        <v>817</v>
      </c>
      <c r="E10" s="13">
        <v>-164579</v>
      </c>
    </row>
    <row r="11" spans="1:6" ht="15" customHeight="1" x14ac:dyDescent="0.25">
      <c r="A11" s="3" t="s">
        <v>820</v>
      </c>
      <c r="B11" s="11" t="str">
        <f t="shared" si="0"/>
        <v>FpD_SDo_HL</v>
      </c>
      <c r="C11" s="1" t="s">
        <v>9</v>
      </c>
      <c r="D11" s="15" t="s">
        <v>819</v>
      </c>
      <c r="E11" s="13">
        <v>-16821</v>
      </c>
    </row>
    <row r="12" spans="1:6" ht="15" customHeight="1" x14ac:dyDescent="0.25">
      <c r="A12" s="3" t="s">
        <v>822</v>
      </c>
      <c r="B12" s="11" t="str">
        <f t="shared" si="0"/>
        <v>FpD_SDo_Domk</v>
      </c>
      <c r="C12" s="1" t="s">
        <v>10</v>
      </c>
      <c r="D12" s="15" t="s">
        <v>821</v>
      </c>
      <c r="E12" s="13">
        <v>0</v>
      </c>
    </row>
    <row r="13" spans="1:6" ht="15" customHeight="1" x14ac:dyDescent="0.25">
      <c r="A13" s="3" t="s">
        <v>824</v>
      </c>
      <c r="B13" s="11" t="str">
        <f t="shared" si="0"/>
        <v>FpD_SDo_Ans</v>
      </c>
      <c r="C13" s="1" t="s">
        <v>11</v>
      </c>
      <c r="D13" s="15" t="s">
        <v>823</v>
      </c>
      <c r="E13" s="13">
        <v>-14350</v>
      </c>
    </row>
    <row r="14" spans="1:6" ht="15" customHeight="1" x14ac:dyDescent="0.25">
      <c r="A14" s="3" t="s">
        <v>386</v>
      </c>
      <c r="B14" s="11" t="str">
        <f t="shared" si="0"/>
        <v>FpD_SDo_Xomk</v>
      </c>
      <c r="C14" s="1" t="s">
        <v>12</v>
      </c>
      <c r="D14" s="15" t="s">
        <v>825</v>
      </c>
      <c r="E14" s="13">
        <v>-47088</v>
      </c>
    </row>
    <row r="15" spans="1:6" ht="15" customHeight="1" x14ac:dyDescent="0.25">
      <c r="A15" s="3" t="s">
        <v>826</v>
      </c>
      <c r="B15" s="11" t="str">
        <f t="shared" si="0"/>
        <v>FpD_SDo_ReTv</v>
      </c>
      <c r="C15" s="1" t="s">
        <v>13</v>
      </c>
      <c r="D15" s="15" t="s">
        <v>58</v>
      </c>
      <c r="E15" s="13">
        <v>25451</v>
      </c>
    </row>
    <row r="16" spans="1:6" ht="15" customHeight="1" x14ac:dyDescent="0.25">
      <c r="A16" s="3" t="s">
        <v>827</v>
      </c>
      <c r="B16" s="11" t="str">
        <f t="shared" si="0"/>
        <v>FpD_SDo_PGGf</v>
      </c>
      <c r="C16" s="1" t="s">
        <v>14</v>
      </c>
      <c r="D16" s="15" t="s">
        <v>93</v>
      </c>
      <c r="E16" s="13">
        <v>0</v>
      </c>
    </row>
    <row r="17" spans="1:5" ht="27.75" customHeight="1" x14ac:dyDescent="0.25">
      <c r="A17" s="3" t="s">
        <v>829</v>
      </c>
      <c r="B17" s="11" t="str">
        <f t="shared" si="0"/>
        <v>FpD_SDo_Otot</v>
      </c>
      <c r="C17" s="4" t="s">
        <v>15</v>
      </c>
      <c r="D17" s="5" t="s">
        <v>828</v>
      </c>
      <c r="E17" s="13">
        <v>-358654</v>
      </c>
    </row>
    <row r="18" spans="1:5" x14ac:dyDescent="0.25"/>
    <row r="19" spans="1:5" hidden="1" x14ac:dyDescent="0.25">
      <c r="D19" s="14"/>
    </row>
  </sheetData>
  <sheetProtection algorithmName="SHA-512" hashValue="paStkgdxneTjAbTIjQDNyoXf0XKmnpOlLeyo0l2AdkAvbIbRuySI2pRWAC/82osbr9qyoW6FpD99BxLnX8L9Lg==" saltValue="jFEVJ9PhyDhlT7VhFUoLFA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F27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style="11" hidden="1" customWidth="1"/>
    <col min="3" max="3" width="5" style="11" customWidth="1"/>
    <col min="4" max="4" width="77.7109375" style="17" customWidth="1"/>
    <col min="5" max="5" width="15.7109375" style="11" customWidth="1"/>
    <col min="6" max="6" width="9.140625" style="11" customWidth="1"/>
    <col min="7" max="16384" width="9.140625" style="11" hidden="1"/>
  </cols>
  <sheetData>
    <row r="1" spans="1:5" x14ac:dyDescent="0.25">
      <c r="C1" s="75" t="s">
        <v>701</v>
      </c>
      <c r="D1" s="75"/>
    </row>
    <row r="2" spans="1:5" x14ac:dyDescent="0.25"/>
    <row r="3" spans="1:5" x14ac:dyDescent="0.25"/>
    <row r="4" spans="1:5" ht="25.5" customHeight="1" x14ac:dyDescent="0.25">
      <c r="C4" s="89" t="s">
        <v>922</v>
      </c>
      <c r="D4" s="90"/>
      <c r="E4" s="90"/>
    </row>
    <row r="5" spans="1:5" ht="15.75" customHeight="1" x14ac:dyDescent="0.25">
      <c r="C5" s="79" t="s">
        <v>831</v>
      </c>
      <c r="D5" s="80"/>
      <c r="E5" s="81"/>
    </row>
    <row r="6" spans="1:5" ht="22.5" customHeight="1" x14ac:dyDescent="0.25">
      <c r="C6" s="1"/>
      <c r="D6" s="5"/>
      <c r="E6" s="2" t="s">
        <v>768</v>
      </c>
    </row>
    <row r="7" spans="1:5" ht="15" customHeight="1" x14ac:dyDescent="0.25">
      <c r="B7" s="8" t="s">
        <v>861</v>
      </c>
      <c r="C7" s="1"/>
      <c r="D7" s="5" t="s">
        <v>832</v>
      </c>
      <c r="E7" s="2"/>
    </row>
    <row r="8" spans="1:5" ht="15" customHeight="1" x14ac:dyDescent="0.25">
      <c r="A8" s="3" t="s">
        <v>834</v>
      </c>
      <c r="B8" s="11" t="str">
        <f>"PR_"&amp;$B$7&amp;"_"&amp;A8</f>
        <v>PR_PeRe_GAH</v>
      </c>
      <c r="C8" s="1" t="s">
        <v>5</v>
      </c>
      <c r="D8" s="15" t="s">
        <v>833</v>
      </c>
      <c r="E8" s="13">
        <v>201</v>
      </c>
    </row>
    <row r="9" spans="1:5" ht="15" customHeight="1" x14ac:dyDescent="0.25">
      <c r="A9" s="15"/>
      <c r="C9" s="1"/>
      <c r="D9" s="15"/>
      <c r="E9" s="15"/>
    </row>
    <row r="10" spans="1:5" ht="15" customHeight="1" x14ac:dyDescent="0.25">
      <c r="A10" s="15"/>
      <c r="C10" s="1"/>
      <c r="D10" s="5" t="s">
        <v>835</v>
      </c>
      <c r="E10" s="15"/>
    </row>
    <row r="11" spans="1:5" ht="15" customHeight="1" x14ac:dyDescent="0.25">
      <c r="A11" s="3" t="s">
        <v>837</v>
      </c>
      <c r="B11" s="11" t="str">
        <f t="shared" ref="B11:B15" si="0">"PR_"&amp;$B$7&amp;"_"&amp;A11</f>
        <v>PR_PeRe_Lon</v>
      </c>
      <c r="C11" s="1" t="s">
        <v>6</v>
      </c>
      <c r="D11" s="15" t="s">
        <v>836</v>
      </c>
      <c r="E11" s="13">
        <v>173343</v>
      </c>
    </row>
    <row r="12" spans="1:5" ht="15" customHeight="1" x14ac:dyDescent="0.25">
      <c r="A12" s="3" t="s">
        <v>839</v>
      </c>
      <c r="B12" s="11" t="str">
        <f t="shared" si="0"/>
        <v>PR_PeRe_Pen</v>
      </c>
      <c r="C12" s="1" t="s">
        <v>7</v>
      </c>
      <c r="D12" s="15" t="s">
        <v>838</v>
      </c>
      <c r="E12" s="13">
        <v>19004</v>
      </c>
    </row>
    <row r="13" spans="1:5" ht="15" customHeight="1" x14ac:dyDescent="0.25">
      <c r="A13" s="3" t="s">
        <v>841</v>
      </c>
      <c r="B13" s="11" t="str">
        <f t="shared" si="0"/>
        <v>PR_PeRe_SoSi</v>
      </c>
      <c r="C13" s="1" t="s">
        <v>8</v>
      </c>
      <c r="D13" s="15" t="s">
        <v>840</v>
      </c>
      <c r="E13" s="13">
        <v>975</v>
      </c>
    </row>
    <row r="14" spans="1:5" ht="15" customHeight="1" x14ac:dyDescent="0.25">
      <c r="A14" s="3" t="s">
        <v>843</v>
      </c>
      <c r="B14" s="11" t="str">
        <f t="shared" si="0"/>
        <v>PR_PeRe_Afg</v>
      </c>
      <c r="C14" s="1" t="s">
        <v>9</v>
      </c>
      <c r="D14" s="15" t="s">
        <v>842</v>
      </c>
      <c r="E14" s="13">
        <v>25634</v>
      </c>
    </row>
    <row r="15" spans="1:5" ht="15" customHeight="1" x14ac:dyDescent="0.25">
      <c r="A15" s="3" t="s">
        <v>845</v>
      </c>
      <c r="B15" s="11" t="str">
        <f t="shared" si="0"/>
        <v>PR_PeRe_PuTot</v>
      </c>
      <c r="C15" s="4" t="s">
        <v>10</v>
      </c>
      <c r="D15" s="5" t="s">
        <v>844</v>
      </c>
      <c r="E15" s="13">
        <v>218956</v>
      </c>
    </row>
    <row r="16" spans="1:5" ht="15" customHeight="1" x14ac:dyDescent="0.25">
      <c r="A16" s="15"/>
      <c r="C16" s="1"/>
      <c r="D16" s="5" t="s">
        <v>846</v>
      </c>
      <c r="E16" s="15"/>
    </row>
    <row r="17" spans="1:5" ht="15" customHeight="1" x14ac:dyDescent="0.25">
      <c r="A17" s="3" t="s">
        <v>848</v>
      </c>
      <c r="B17" s="11" t="str">
        <f>"PR_"&amp;$B$7&amp;"_"&amp;A17</f>
        <v>PR_PeRe_Rep</v>
      </c>
      <c r="C17" s="1" t="s">
        <v>11</v>
      </c>
      <c r="D17" s="15" t="s">
        <v>847</v>
      </c>
      <c r="E17" s="13">
        <v>0</v>
      </c>
    </row>
    <row r="18" spans="1:5" ht="15" customHeight="1" x14ac:dyDescent="0.25">
      <c r="A18" s="3" t="s">
        <v>850</v>
      </c>
      <c r="B18" s="11" t="str">
        <f>"PR_"&amp;$B$7&amp;"_"&amp;A18</f>
        <v>PR_PeRe_Bes</v>
      </c>
      <c r="C18" s="1" t="s">
        <v>12</v>
      </c>
      <c r="D18" s="15" t="s">
        <v>849</v>
      </c>
      <c r="E18" s="13">
        <v>8399</v>
      </c>
    </row>
    <row r="19" spans="1:5" ht="15" customHeight="1" x14ac:dyDescent="0.25">
      <c r="A19" s="3" t="s">
        <v>852</v>
      </c>
      <c r="B19" s="11" t="str">
        <f>"PR_"&amp;$B$7&amp;"_"&amp;A19</f>
        <v>PR_PeRe_Dir</v>
      </c>
      <c r="C19" s="1" t="s">
        <v>13</v>
      </c>
      <c r="D19" s="15" t="s">
        <v>851</v>
      </c>
      <c r="E19" s="13">
        <v>26101</v>
      </c>
    </row>
    <row r="20" spans="1:5" ht="15" customHeight="1" x14ac:dyDescent="0.25">
      <c r="A20" s="15"/>
      <c r="C20" s="1"/>
      <c r="D20" s="5" t="s">
        <v>853</v>
      </c>
      <c r="E20" s="15"/>
    </row>
    <row r="21" spans="1:5" ht="15" customHeight="1" x14ac:dyDescent="0.25">
      <c r="A21" s="3" t="s">
        <v>855</v>
      </c>
      <c r="B21" s="11" t="str">
        <f>"PR_"&amp;$B$7&amp;"_"&amp;A21</f>
        <v>PR_PeRe_TaBes</v>
      </c>
      <c r="C21" s="1" t="s">
        <v>14</v>
      </c>
      <c r="D21" s="15" t="s">
        <v>854</v>
      </c>
      <c r="E21" s="13">
        <v>0</v>
      </c>
    </row>
    <row r="22" spans="1:5" ht="15" customHeight="1" x14ac:dyDescent="0.25">
      <c r="A22" s="15"/>
      <c r="C22" s="1"/>
      <c r="D22" s="15"/>
      <c r="E22" s="15"/>
    </row>
    <row r="23" spans="1:5" ht="15" customHeight="1" x14ac:dyDescent="0.25">
      <c r="A23" s="15"/>
      <c r="C23" s="1"/>
      <c r="D23" s="5" t="s">
        <v>856</v>
      </c>
      <c r="E23" s="15"/>
    </row>
    <row r="24" spans="1:5" ht="28.5" customHeight="1" x14ac:dyDescent="0.25">
      <c r="A24" s="3" t="s">
        <v>858</v>
      </c>
      <c r="B24" s="11" t="str">
        <f>"PR_"&amp;$B$7&amp;"_"&amp;A24</f>
        <v>PR_PeRe_RhTot</v>
      </c>
      <c r="C24" s="4" t="s">
        <v>21</v>
      </c>
      <c r="D24" s="5" t="s">
        <v>857</v>
      </c>
      <c r="E24" s="13">
        <v>9295</v>
      </c>
    </row>
    <row r="25" spans="1:5" ht="15" customHeight="1" x14ac:dyDescent="0.25">
      <c r="A25" s="3" t="s">
        <v>860</v>
      </c>
      <c r="B25" s="11" t="str">
        <f>"PR_"&amp;$B$7&amp;"_"&amp;A25</f>
        <v>PR_PeRe_XyTot</v>
      </c>
      <c r="C25" s="4" t="s">
        <v>22</v>
      </c>
      <c r="D25" s="5" t="s">
        <v>859</v>
      </c>
      <c r="E25" s="13">
        <v>4286</v>
      </c>
    </row>
    <row r="26" spans="1:5" x14ac:dyDescent="0.25"/>
    <row r="27" spans="1:5" hidden="1" x14ac:dyDescent="0.25">
      <c r="D27" s="14"/>
    </row>
  </sheetData>
  <sheetProtection algorithmName="SHA-512" hashValue="yviSs4c7l/xg0ghteG80lSZXr9AmBux8i9+SITzYr1dThhr9hJizPH1UZNy0myGrXtt0sKVvvwGQfFzYsVkYBw==" saltValue="CVkU9qGkvSrAKbm2+jZUHg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L20"/>
  <sheetViews>
    <sheetView showGridLines="0" topLeftCell="B1" zoomScaleNormal="100" workbookViewId="0">
      <selection activeCell="B1" sqref="B1:C1"/>
    </sheetView>
  </sheetViews>
  <sheetFormatPr defaultColWidth="0" defaultRowHeight="15" zeroHeight="1" x14ac:dyDescent="0.25"/>
  <cols>
    <col min="1" max="1" width="0" style="11" hidden="1" customWidth="1"/>
    <col min="2" max="2" width="5.140625" style="11" customWidth="1"/>
    <col min="3" max="3" width="42" style="17" customWidth="1"/>
    <col min="4" max="11" width="19.85546875" style="11" customWidth="1"/>
    <col min="12" max="12" width="9.140625" style="11" customWidth="1"/>
    <col min="13" max="16384" width="9.140625" style="11" hidden="1"/>
  </cols>
  <sheetData>
    <row r="1" spans="1:11" x14ac:dyDescent="0.25">
      <c r="B1" s="75" t="s">
        <v>701</v>
      </c>
      <c r="C1" s="75"/>
    </row>
    <row r="2" spans="1:11" x14ac:dyDescent="0.25"/>
    <row r="3" spans="1:11" x14ac:dyDescent="0.25"/>
    <row r="4" spans="1:11" ht="23.25" x14ac:dyDescent="0.25">
      <c r="B4" s="82" t="s">
        <v>923</v>
      </c>
      <c r="C4" s="83"/>
      <c r="D4" s="83"/>
      <c r="E4" s="83"/>
      <c r="F4" s="83"/>
      <c r="G4" s="9"/>
      <c r="H4" s="9"/>
      <c r="I4" s="9"/>
      <c r="J4" s="9"/>
      <c r="K4" s="9"/>
    </row>
    <row r="5" spans="1:11" ht="15" customHeight="1" x14ac:dyDescent="0.25">
      <c r="B5" s="79" t="s">
        <v>704</v>
      </c>
      <c r="C5" s="80"/>
      <c r="D5" s="80"/>
      <c r="E5" s="80"/>
      <c r="F5" s="80"/>
      <c r="G5" s="9"/>
      <c r="H5" s="9"/>
      <c r="I5" s="9"/>
      <c r="J5" s="9"/>
      <c r="K5" s="9"/>
    </row>
    <row r="6" spans="1:11" ht="66" customHeight="1" x14ac:dyDescent="0.25">
      <c r="B6" s="1"/>
      <c r="C6" s="5"/>
      <c r="D6" s="2" t="s">
        <v>705</v>
      </c>
      <c r="E6" s="2" t="s">
        <v>706</v>
      </c>
      <c r="F6" s="2" t="s">
        <v>707</v>
      </c>
      <c r="G6" s="2" t="s">
        <v>729</v>
      </c>
      <c r="H6" s="2" t="s">
        <v>730</v>
      </c>
      <c r="I6" s="2" t="s">
        <v>731</v>
      </c>
      <c r="J6" s="2" t="s">
        <v>732</v>
      </c>
      <c r="K6" s="2" t="s">
        <v>916</v>
      </c>
    </row>
    <row r="7" spans="1:11" ht="16.5" customHeight="1" x14ac:dyDescent="0.25">
      <c r="B7" s="1"/>
      <c r="C7" s="5" t="s">
        <v>708</v>
      </c>
      <c r="D7" s="15"/>
      <c r="E7" s="15"/>
      <c r="F7" s="15"/>
      <c r="G7" s="2"/>
      <c r="H7" s="2"/>
      <c r="I7" s="2"/>
      <c r="J7" s="2"/>
      <c r="K7" s="2"/>
    </row>
    <row r="8" spans="1:11" x14ac:dyDescent="0.25">
      <c r="A8" s="8" t="s">
        <v>713</v>
      </c>
      <c r="B8" s="1" t="s">
        <v>5</v>
      </c>
      <c r="C8" s="15" t="s">
        <v>709</v>
      </c>
      <c r="D8" s="13">
        <v>1182440</v>
      </c>
      <c r="E8" s="13">
        <v>18921414</v>
      </c>
      <c r="F8" s="13">
        <v>541699</v>
      </c>
      <c r="G8" s="13">
        <v>20645529</v>
      </c>
      <c r="H8" s="13">
        <v>20604775</v>
      </c>
      <c r="I8" s="13">
        <v>40754</v>
      </c>
      <c r="J8" s="5"/>
      <c r="K8" s="5"/>
    </row>
    <row r="9" spans="1:11" x14ac:dyDescent="0.25">
      <c r="A9" s="8" t="s">
        <v>715</v>
      </c>
      <c r="B9" s="1" t="s">
        <v>6</v>
      </c>
      <c r="C9" s="15" t="s">
        <v>714</v>
      </c>
      <c r="D9" s="13">
        <v>214127</v>
      </c>
      <c r="E9" s="13">
        <v>1909207</v>
      </c>
      <c r="F9" s="13">
        <v>0</v>
      </c>
      <c r="G9" s="13">
        <v>2123359</v>
      </c>
      <c r="H9" s="13">
        <v>1953000</v>
      </c>
      <c r="I9" s="13">
        <v>170359</v>
      </c>
      <c r="J9" s="5"/>
      <c r="K9" s="5"/>
    </row>
    <row r="10" spans="1:11" x14ac:dyDescent="0.25">
      <c r="A10" s="8" t="s">
        <v>717</v>
      </c>
      <c r="B10" s="4" t="s">
        <v>7</v>
      </c>
      <c r="C10" s="5" t="s">
        <v>716</v>
      </c>
      <c r="D10" s="13">
        <v>1396567</v>
      </c>
      <c r="E10" s="13">
        <v>20830621</v>
      </c>
      <c r="F10" s="13">
        <v>541699</v>
      </c>
      <c r="G10" s="13">
        <v>22768888</v>
      </c>
      <c r="H10" s="13">
        <v>22557775</v>
      </c>
      <c r="I10" s="13">
        <v>211113</v>
      </c>
      <c r="J10" s="13">
        <v>0</v>
      </c>
      <c r="K10" s="13">
        <v>22768888</v>
      </c>
    </row>
    <row r="11" spans="1:11" x14ac:dyDescent="0.25">
      <c r="A11" s="8"/>
      <c r="B11" s="1"/>
      <c r="C11" s="5" t="s">
        <v>718</v>
      </c>
      <c r="D11" s="5"/>
      <c r="E11" s="5"/>
      <c r="F11" s="5"/>
      <c r="G11" s="5"/>
      <c r="H11" s="5"/>
      <c r="I11" s="5"/>
      <c r="J11" s="5"/>
      <c r="K11" s="5"/>
    </row>
    <row r="12" spans="1:11" ht="15" customHeight="1" x14ac:dyDescent="0.25">
      <c r="A12" s="8" t="s">
        <v>720</v>
      </c>
      <c r="B12" s="1" t="s">
        <v>8</v>
      </c>
      <c r="C12" s="15" t="s">
        <v>719</v>
      </c>
      <c r="D12" s="13">
        <v>1324192</v>
      </c>
      <c r="E12" s="13">
        <v>13656291</v>
      </c>
      <c r="F12" s="13">
        <v>0</v>
      </c>
      <c r="G12" s="13">
        <v>14980483</v>
      </c>
      <c r="H12" s="13">
        <v>14980483</v>
      </c>
      <c r="I12" s="13">
        <v>0</v>
      </c>
      <c r="J12" s="5"/>
      <c r="K12" s="5"/>
    </row>
    <row r="13" spans="1:11" ht="15" customHeight="1" x14ac:dyDescent="0.25">
      <c r="A13" s="8" t="s">
        <v>722</v>
      </c>
      <c r="B13" s="1" t="s">
        <v>9</v>
      </c>
      <c r="C13" s="15" t="s">
        <v>721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5"/>
      <c r="K13" s="5"/>
    </row>
    <row r="14" spans="1:11" ht="25.5" x14ac:dyDescent="0.25">
      <c r="A14" s="8" t="s">
        <v>724</v>
      </c>
      <c r="B14" s="1" t="s">
        <v>10</v>
      </c>
      <c r="C14" s="15" t="s">
        <v>723</v>
      </c>
      <c r="D14" s="13">
        <v>0</v>
      </c>
      <c r="E14" s="13">
        <v>2408</v>
      </c>
      <c r="F14" s="13">
        <v>0</v>
      </c>
      <c r="G14" s="13">
        <v>2408</v>
      </c>
      <c r="H14" s="13">
        <v>2408</v>
      </c>
      <c r="I14" s="13">
        <v>0</v>
      </c>
      <c r="J14" s="5"/>
      <c r="K14" s="5"/>
    </row>
    <row r="15" spans="1:11" ht="25.5" x14ac:dyDescent="0.25">
      <c r="A15" s="8" t="s">
        <v>726</v>
      </c>
      <c r="B15" s="1" t="s">
        <v>11</v>
      </c>
      <c r="C15" s="15" t="s">
        <v>725</v>
      </c>
      <c r="D15" s="13">
        <v>93410</v>
      </c>
      <c r="E15" s="13">
        <v>2874755</v>
      </c>
      <c r="F15" s="13">
        <v>247512</v>
      </c>
      <c r="G15" s="13">
        <v>3215677</v>
      </c>
      <c r="H15" s="13">
        <v>3004564</v>
      </c>
      <c r="I15" s="13">
        <v>211113</v>
      </c>
      <c r="J15" s="5"/>
      <c r="K15" s="5"/>
    </row>
    <row r="16" spans="1:11" x14ac:dyDescent="0.25">
      <c r="A16" s="8" t="s">
        <v>728</v>
      </c>
      <c r="B16" s="1" t="s">
        <v>12</v>
      </c>
      <c r="C16" s="15" t="s">
        <v>727</v>
      </c>
      <c r="D16" s="13">
        <v>22570</v>
      </c>
      <c r="E16" s="13">
        <v>721992</v>
      </c>
      <c r="F16" s="13">
        <v>250971</v>
      </c>
      <c r="G16" s="13">
        <v>995533</v>
      </c>
      <c r="H16" s="13">
        <v>943453</v>
      </c>
      <c r="I16" s="13">
        <v>3508</v>
      </c>
      <c r="J16" s="5"/>
      <c r="K16" s="5"/>
    </row>
    <row r="17" spans="3:11" x14ac:dyDescent="0.25"/>
    <row r="18" spans="3:11" hidden="1" x14ac:dyDescent="0.25">
      <c r="D18" s="17"/>
    </row>
    <row r="19" spans="3:11" hidden="1" x14ac:dyDescent="0.25">
      <c r="C19" s="17" t="s">
        <v>913</v>
      </c>
      <c r="D19" s="23" t="s">
        <v>914</v>
      </c>
      <c r="E19" s="23" t="s">
        <v>914</v>
      </c>
      <c r="F19" s="23" t="s">
        <v>914</v>
      </c>
      <c r="G19" s="23" t="s">
        <v>915</v>
      </c>
      <c r="H19" s="23" t="s">
        <v>915</v>
      </c>
      <c r="I19" s="23" t="s">
        <v>915</v>
      </c>
      <c r="J19" s="23" t="s">
        <v>915</v>
      </c>
      <c r="K19" s="23" t="s">
        <v>915</v>
      </c>
    </row>
    <row r="20" spans="3:11" hidden="1" x14ac:dyDescent="0.25">
      <c r="C20" s="17" t="s">
        <v>912</v>
      </c>
      <c r="D20" s="16" t="s">
        <v>710</v>
      </c>
      <c r="E20" s="16" t="s">
        <v>711</v>
      </c>
      <c r="F20" s="16" t="s">
        <v>712</v>
      </c>
      <c r="G20" s="16" t="s">
        <v>733</v>
      </c>
      <c r="H20" s="16" t="s">
        <v>734</v>
      </c>
      <c r="I20" s="16" t="s">
        <v>735</v>
      </c>
      <c r="J20" s="16" t="s">
        <v>736</v>
      </c>
      <c r="K20" s="16" t="s">
        <v>737</v>
      </c>
    </row>
  </sheetData>
  <sheetProtection algorithmName="SHA-512" hashValue="ISCmcuxygIwWBJ4+QkCtUzF/tVTWWNauKznadnEKAu3ncbEi9Qv9NDfg5ot0dplHkOW5gHoVg10USfK3MjkGcQ==" saltValue="aoHh1z035JgYapHgpcYp1A==" spinCount="100000" sheet="1" objects="1" scenarios="1"/>
  <mergeCells count="3">
    <mergeCell ref="B4:F4"/>
    <mergeCell ref="B5:F5"/>
    <mergeCell ref="B1:C1"/>
  </mergeCells>
  <hyperlinks>
    <hyperlink ref="B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45"/>
  <sheetViews>
    <sheetView showGridLines="0" topLeftCell="C1" zoomScaleNormal="100" zoomScaleSheetLayoutView="90" workbookViewId="0">
      <selection activeCell="C1" sqref="C1:D1"/>
    </sheetView>
  </sheetViews>
  <sheetFormatPr defaultColWidth="0" defaultRowHeight="15" zeroHeight="1" x14ac:dyDescent="0.25"/>
  <cols>
    <col min="1" max="2" width="0" style="11" hidden="1" customWidth="1"/>
    <col min="3" max="3" width="5" style="11" customWidth="1"/>
    <col min="4" max="4" width="70" style="17" customWidth="1"/>
    <col min="5" max="5" width="12.140625" style="11" customWidth="1"/>
    <col min="6" max="6" width="9.140625" style="11" customWidth="1"/>
    <col min="7" max="16384" width="9.140625" style="11" hidden="1"/>
  </cols>
  <sheetData>
    <row r="1" spans="1:5" x14ac:dyDescent="0.25">
      <c r="C1" s="75" t="s">
        <v>701</v>
      </c>
      <c r="D1" s="75"/>
    </row>
    <row r="2" spans="1:5" x14ac:dyDescent="0.25"/>
    <row r="3" spans="1:5" x14ac:dyDescent="0.25"/>
    <row r="4" spans="1:5" ht="30" customHeight="1" x14ac:dyDescent="0.25">
      <c r="C4" s="89" t="s">
        <v>1079</v>
      </c>
      <c r="D4" s="90"/>
      <c r="E4" s="90"/>
    </row>
    <row r="5" spans="1:5" ht="15" customHeight="1" x14ac:dyDescent="0.25">
      <c r="C5" s="74" t="s">
        <v>187</v>
      </c>
      <c r="D5" s="91"/>
      <c r="E5" s="91"/>
    </row>
    <row r="6" spans="1:5" ht="26.25" customHeight="1" x14ac:dyDescent="0.25">
      <c r="B6" s="8" t="s">
        <v>968</v>
      </c>
      <c r="C6" s="1"/>
      <c r="D6" s="5"/>
      <c r="E6" s="2" t="s">
        <v>768</v>
      </c>
    </row>
    <row r="7" spans="1:5" ht="15" customHeight="1" x14ac:dyDescent="0.25">
      <c r="A7" s="3" t="s">
        <v>279</v>
      </c>
      <c r="B7" s="11" t="str">
        <f>"Res_"&amp;$B$6&amp;"_"&amp;A7</f>
        <v>Res_ReOp_BM</v>
      </c>
      <c r="C7" s="1" t="s">
        <v>5</v>
      </c>
      <c r="D7" s="15" t="s">
        <v>926</v>
      </c>
      <c r="E7" s="13">
        <v>10478</v>
      </c>
    </row>
    <row r="8" spans="1:5" ht="15" customHeight="1" x14ac:dyDescent="0.25">
      <c r="A8" s="3" t="s">
        <v>928</v>
      </c>
      <c r="B8" s="11" t="str">
        <f t="shared" ref="B8:B43" si="0">"Res_"&amp;$B$6&amp;"_"&amp;A8</f>
        <v>Res_ReOp_BV</v>
      </c>
      <c r="C8" s="1" t="s">
        <v>6</v>
      </c>
      <c r="D8" s="15" t="s">
        <v>927</v>
      </c>
      <c r="E8" s="13">
        <v>237993</v>
      </c>
    </row>
    <row r="9" spans="1:5" ht="15" customHeight="1" x14ac:dyDescent="0.25">
      <c r="A9" s="24" t="s">
        <v>930</v>
      </c>
      <c r="B9" s="11" t="str">
        <f t="shared" si="0"/>
        <v>Res_ReOp_EB</v>
      </c>
      <c r="C9" s="1" t="s">
        <v>7</v>
      </c>
      <c r="D9" s="15" t="s">
        <v>929</v>
      </c>
      <c r="E9" s="13">
        <v>8221</v>
      </c>
    </row>
    <row r="10" spans="1:5" ht="15" customHeight="1" x14ac:dyDescent="0.25">
      <c r="A10" s="3" t="s">
        <v>932</v>
      </c>
      <c r="B10" s="11" t="str">
        <f t="shared" si="0"/>
        <v>Res_ReOp_iNM</v>
      </c>
      <c r="C10" s="1" t="s">
        <v>8</v>
      </c>
      <c r="D10" s="15" t="s">
        <v>931</v>
      </c>
      <c r="E10" s="13">
        <v>0</v>
      </c>
    </row>
    <row r="11" spans="1:5" ht="15" customHeight="1" x14ac:dyDescent="0.25">
      <c r="A11" s="3" t="s">
        <v>934</v>
      </c>
      <c r="B11" s="11" t="str">
        <f t="shared" si="0"/>
        <v>Res_ReOp_PGd</v>
      </c>
      <c r="C11" s="1" t="s">
        <v>9</v>
      </c>
      <c r="D11" s="15" t="s">
        <v>933</v>
      </c>
      <c r="E11" s="13">
        <v>-5028</v>
      </c>
    </row>
    <row r="12" spans="1:5" ht="15" customHeight="1" x14ac:dyDescent="0.25">
      <c r="A12" s="3" t="s">
        <v>936</v>
      </c>
      <c r="B12" s="11" t="str">
        <f t="shared" si="0"/>
        <v>Res_ReOp_BTot</v>
      </c>
      <c r="C12" s="4" t="s">
        <v>10</v>
      </c>
      <c r="D12" s="5" t="s">
        <v>935</v>
      </c>
      <c r="E12" s="13">
        <v>251664</v>
      </c>
    </row>
    <row r="13" spans="1:5" ht="15" customHeight="1" x14ac:dyDescent="0.25">
      <c r="A13" s="3" t="s">
        <v>937</v>
      </c>
      <c r="B13" s="11" t="str">
        <f t="shared" si="0"/>
        <v>Res_ReOp_iTV</v>
      </c>
      <c r="C13" s="1" t="s">
        <v>11</v>
      </c>
      <c r="D13" s="15" t="s">
        <v>2</v>
      </c>
      <c r="E13" s="13">
        <v>101042</v>
      </c>
    </row>
    <row r="14" spans="1:5" ht="15" customHeight="1" x14ac:dyDescent="0.25">
      <c r="A14" s="3" t="s">
        <v>938</v>
      </c>
      <c r="B14" s="11" t="str">
        <f t="shared" si="0"/>
        <v>Res_ReOp_iAV</v>
      </c>
      <c r="C14" s="1" t="s">
        <v>12</v>
      </c>
      <c r="D14" s="15" t="s">
        <v>3</v>
      </c>
      <c r="E14" s="13">
        <v>55123</v>
      </c>
    </row>
    <row r="15" spans="1:5" ht="15" customHeight="1" x14ac:dyDescent="0.25">
      <c r="A15" s="3" t="s">
        <v>375</v>
      </c>
      <c r="B15" s="11" t="str">
        <f t="shared" si="0"/>
        <v>Res_ReOp_iEjd</v>
      </c>
      <c r="C15" s="1" t="s">
        <v>13</v>
      </c>
      <c r="D15" s="15" t="s">
        <v>4</v>
      </c>
      <c r="E15" s="13">
        <v>59645</v>
      </c>
    </row>
    <row r="16" spans="1:5" ht="15" customHeight="1" x14ac:dyDescent="0.25">
      <c r="A16" s="3" t="s">
        <v>315</v>
      </c>
      <c r="B16" s="11" t="str">
        <f t="shared" si="0"/>
        <v>Res_ReOp_RiU</v>
      </c>
      <c r="C16" s="1" t="s">
        <v>14</v>
      </c>
      <c r="D16" s="15" t="s">
        <v>46</v>
      </c>
      <c r="E16" s="13">
        <v>1515262</v>
      </c>
    </row>
    <row r="17" spans="1:5" ht="15" customHeight="1" x14ac:dyDescent="0.25">
      <c r="A17" s="3" t="s">
        <v>283</v>
      </c>
      <c r="B17" s="11" t="str">
        <f t="shared" si="0"/>
        <v>Res_ReOp_Kurs</v>
      </c>
      <c r="C17" s="1" t="s">
        <v>15</v>
      </c>
      <c r="D17" s="15" t="s">
        <v>47</v>
      </c>
      <c r="E17" s="13">
        <v>2896989</v>
      </c>
    </row>
    <row r="18" spans="1:5" ht="15" customHeight="1" x14ac:dyDescent="0.25">
      <c r="A18" s="3" t="s">
        <v>316</v>
      </c>
      <c r="B18" s="11" t="str">
        <f t="shared" si="0"/>
        <v>Res_ReOp_Rug</v>
      </c>
      <c r="C18" s="1" t="s">
        <v>16</v>
      </c>
      <c r="D18" s="15" t="s">
        <v>48</v>
      </c>
      <c r="E18" s="13">
        <v>-75334</v>
      </c>
    </row>
    <row r="19" spans="1:5" ht="15" customHeight="1" x14ac:dyDescent="0.25">
      <c r="A19" s="3" t="s">
        <v>284</v>
      </c>
      <c r="B19" s="11" t="str">
        <f t="shared" si="0"/>
        <v>Res_ReOp_AdmV</v>
      </c>
      <c r="C19" s="1" t="s">
        <v>17</v>
      </c>
      <c r="D19" s="15" t="s">
        <v>49</v>
      </c>
      <c r="E19" s="13">
        <v>-47776</v>
      </c>
    </row>
    <row r="20" spans="1:5" ht="15" customHeight="1" x14ac:dyDescent="0.25">
      <c r="A20" s="3" t="s">
        <v>381</v>
      </c>
      <c r="B20" s="11" t="str">
        <f t="shared" si="0"/>
        <v>Res_ReOp_iaTot</v>
      </c>
      <c r="C20" s="4" t="s">
        <v>18</v>
      </c>
      <c r="D20" s="5" t="s">
        <v>939</v>
      </c>
      <c r="E20" s="13">
        <v>4504951</v>
      </c>
    </row>
    <row r="21" spans="1:5" ht="15" customHeight="1" x14ac:dyDescent="0.25">
      <c r="A21" s="3" t="s">
        <v>285</v>
      </c>
      <c r="B21" s="11" t="str">
        <f t="shared" si="0"/>
        <v>Res_ReOp_Pas</v>
      </c>
      <c r="C21" s="1" t="s">
        <v>19</v>
      </c>
      <c r="D21" s="15" t="s">
        <v>51</v>
      </c>
      <c r="E21" s="13">
        <v>-674014</v>
      </c>
    </row>
    <row r="22" spans="1:5" ht="15" customHeight="1" x14ac:dyDescent="0.25">
      <c r="A22" s="3" t="s">
        <v>941</v>
      </c>
      <c r="B22" s="11" t="str">
        <f t="shared" si="0"/>
        <v>Res_ReOp_iaPTot</v>
      </c>
      <c r="C22" s="4" t="s">
        <v>20</v>
      </c>
      <c r="D22" s="5" t="s">
        <v>940</v>
      </c>
      <c r="E22" s="13">
        <v>3830938</v>
      </c>
    </row>
    <row r="23" spans="1:5" ht="15" customHeight="1" x14ac:dyDescent="0.25">
      <c r="A23" s="3" t="s">
        <v>943</v>
      </c>
      <c r="B23" s="11" t="str">
        <f t="shared" si="0"/>
        <v>Res_ReOp_UPy</v>
      </c>
      <c r="C23" s="1" t="s">
        <v>21</v>
      </c>
      <c r="D23" s="15" t="s">
        <v>942</v>
      </c>
      <c r="E23" s="13">
        <v>-1681476</v>
      </c>
    </row>
    <row r="24" spans="1:5" ht="15" customHeight="1" x14ac:dyDescent="0.25">
      <c r="A24" s="3" t="s">
        <v>318</v>
      </c>
      <c r="B24" s="11" t="str">
        <f t="shared" si="0"/>
        <v>Res_ReOp_MGd</v>
      </c>
      <c r="C24" s="1" t="s">
        <v>22</v>
      </c>
      <c r="D24" s="15" t="s">
        <v>53</v>
      </c>
      <c r="E24" s="13">
        <v>20934</v>
      </c>
    </row>
    <row r="25" spans="1:5" ht="15" customHeight="1" x14ac:dyDescent="0.25">
      <c r="A25" s="3" t="s">
        <v>944</v>
      </c>
      <c r="B25" s="11" t="str">
        <f t="shared" si="0"/>
        <v>Res_ReOp_Ehs</v>
      </c>
      <c r="C25" s="1" t="s">
        <v>23</v>
      </c>
      <c r="D25" s="15" t="s">
        <v>54</v>
      </c>
      <c r="E25" s="13">
        <v>0</v>
      </c>
    </row>
    <row r="26" spans="1:5" ht="15" customHeight="1" x14ac:dyDescent="0.25">
      <c r="A26" s="3" t="s">
        <v>945</v>
      </c>
      <c r="B26" s="11" t="str">
        <f t="shared" si="0"/>
        <v>Res_ReOp_GEhs</v>
      </c>
      <c r="C26" s="1" t="s">
        <v>24</v>
      </c>
      <c r="D26" s="15" t="s">
        <v>55</v>
      </c>
      <c r="E26" s="13">
        <v>0</v>
      </c>
    </row>
    <row r="27" spans="1:5" ht="15" customHeight="1" x14ac:dyDescent="0.25">
      <c r="A27" s="3" t="s">
        <v>947</v>
      </c>
      <c r="B27" s="11" t="str">
        <f t="shared" si="0"/>
        <v>Res_ReOp_PYTot</v>
      </c>
      <c r="C27" s="4" t="s">
        <v>25</v>
      </c>
      <c r="D27" s="5" t="s">
        <v>946</v>
      </c>
      <c r="E27" s="13">
        <v>-1660542</v>
      </c>
    </row>
    <row r="28" spans="1:5" ht="15" customHeight="1" x14ac:dyDescent="0.25">
      <c r="A28" s="3" t="s">
        <v>351</v>
      </c>
      <c r="B28" s="11" t="str">
        <f t="shared" si="0"/>
        <v>Res_ReOp_Phs</v>
      </c>
      <c r="C28" s="1" t="s">
        <v>26</v>
      </c>
      <c r="D28" s="15" t="s">
        <v>948</v>
      </c>
      <c r="E28" s="13">
        <v>-652358</v>
      </c>
    </row>
    <row r="29" spans="1:5" ht="15" customHeight="1" x14ac:dyDescent="0.25">
      <c r="A29" s="3" t="s">
        <v>950</v>
      </c>
      <c r="B29" s="11" t="str">
        <f t="shared" si="0"/>
        <v>Res_ReOp_Gfa</v>
      </c>
      <c r="C29" s="1" t="s">
        <v>27</v>
      </c>
      <c r="D29" s="15" t="s">
        <v>949</v>
      </c>
      <c r="E29" s="13">
        <v>-12276</v>
      </c>
    </row>
    <row r="30" spans="1:5" ht="15" customHeight="1" x14ac:dyDescent="0.25">
      <c r="A30" s="3" t="s">
        <v>952</v>
      </c>
      <c r="B30" s="11" t="str">
        <f t="shared" si="0"/>
        <v>Res_ReOp_PHTot</v>
      </c>
      <c r="C30" s="4" t="s">
        <v>28</v>
      </c>
      <c r="D30" s="5" t="s">
        <v>951</v>
      </c>
      <c r="E30" s="13">
        <v>-664634</v>
      </c>
    </row>
    <row r="31" spans="1:5" ht="15" customHeight="1" x14ac:dyDescent="0.25">
      <c r="A31" s="3" t="s">
        <v>954</v>
      </c>
      <c r="B31" s="11" t="str">
        <f t="shared" si="0"/>
        <v>Res_ReOp_TB</v>
      </c>
      <c r="C31" s="1" t="s">
        <v>29</v>
      </c>
      <c r="D31" s="15" t="s">
        <v>953</v>
      </c>
      <c r="E31" s="13">
        <v>0</v>
      </c>
    </row>
    <row r="32" spans="1:5" ht="15" customHeight="1" x14ac:dyDescent="0.25">
      <c r="A32" s="3" t="s">
        <v>956</v>
      </c>
      <c r="B32" s="11" t="str">
        <f t="shared" si="0"/>
        <v>Res_ReOp_KBp</v>
      </c>
      <c r="C32" s="1" t="s">
        <v>30</v>
      </c>
      <c r="D32" s="15" t="s">
        <v>955</v>
      </c>
      <c r="E32" s="13">
        <v>-1404</v>
      </c>
    </row>
    <row r="33" spans="1:5" ht="15" customHeight="1" x14ac:dyDescent="0.25">
      <c r="A33" s="3" t="s">
        <v>958</v>
      </c>
      <c r="B33" s="11" t="str">
        <f t="shared" si="0"/>
        <v>Res_ReOp_BoTot</v>
      </c>
      <c r="C33" s="4" t="s">
        <v>31</v>
      </c>
      <c r="D33" s="5" t="s">
        <v>957</v>
      </c>
      <c r="E33" s="13">
        <v>-1404</v>
      </c>
    </row>
    <row r="34" spans="1:5" ht="15" customHeight="1" x14ac:dyDescent="0.25">
      <c r="A34" s="3" t="s">
        <v>292</v>
      </c>
      <c r="B34" s="11" t="str">
        <f t="shared" si="0"/>
        <v>Res_ReOp_Eom</v>
      </c>
      <c r="C34" s="1" t="s">
        <v>32</v>
      </c>
      <c r="D34" s="15" t="s">
        <v>57</v>
      </c>
      <c r="E34" s="13">
        <v>0</v>
      </c>
    </row>
    <row r="35" spans="1:5" ht="15" customHeight="1" x14ac:dyDescent="0.25">
      <c r="A35" s="3" t="s">
        <v>293</v>
      </c>
      <c r="B35" s="11" t="str">
        <f t="shared" si="0"/>
        <v>Res_ReOp_Aom</v>
      </c>
      <c r="C35" s="1" t="s">
        <v>33</v>
      </c>
      <c r="D35" s="15" t="s">
        <v>92</v>
      </c>
      <c r="E35" s="13">
        <v>-18337</v>
      </c>
    </row>
    <row r="36" spans="1:5" ht="15" customHeight="1" x14ac:dyDescent="0.25">
      <c r="A36" s="3" t="s">
        <v>319</v>
      </c>
      <c r="B36" s="11" t="str">
        <f t="shared" si="0"/>
        <v>Res_ReOp_PGG</v>
      </c>
      <c r="C36" s="1" t="s">
        <v>34</v>
      </c>
      <c r="D36" s="15" t="s">
        <v>959</v>
      </c>
      <c r="E36" s="13">
        <v>0</v>
      </c>
    </row>
    <row r="37" spans="1:5" ht="15" customHeight="1" x14ac:dyDescent="0.25">
      <c r="A37" s="3" t="s">
        <v>294</v>
      </c>
      <c r="B37" s="11" t="str">
        <f t="shared" si="0"/>
        <v>Res_ReOp_DTot</v>
      </c>
      <c r="C37" s="4" t="s">
        <v>35</v>
      </c>
      <c r="D37" s="5" t="s">
        <v>960</v>
      </c>
      <c r="E37" s="13">
        <v>-18337</v>
      </c>
    </row>
    <row r="38" spans="1:5" ht="15" customHeight="1" x14ac:dyDescent="0.25">
      <c r="A38" s="3" t="s">
        <v>962</v>
      </c>
      <c r="B38" s="11" t="str">
        <f t="shared" si="0"/>
        <v>Res_ReOp_PtTot</v>
      </c>
      <c r="C38" s="4" t="s">
        <v>36</v>
      </c>
      <c r="D38" s="5" t="s">
        <v>961</v>
      </c>
      <c r="E38" s="13">
        <v>1737685</v>
      </c>
    </row>
    <row r="39" spans="1:5" ht="15" customHeight="1" x14ac:dyDescent="0.25">
      <c r="A39" s="3" t="s">
        <v>385</v>
      </c>
      <c r="B39" s="11" t="str">
        <f t="shared" si="0"/>
        <v>Res_ReOp_Xind</v>
      </c>
      <c r="C39" s="1" t="s">
        <v>37</v>
      </c>
      <c r="D39" s="15" t="s">
        <v>62</v>
      </c>
      <c r="E39" s="13">
        <v>0</v>
      </c>
    </row>
    <row r="40" spans="1:5" ht="15" customHeight="1" x14ac:dyDescent="0.25">
      <c r="A40" s="3" t="s">
        <v>386</v>
      </c>
      <c r="B40" s="11" t="str">
        <f t="shared" si="0"/>
        <v>Res_ReOp_Xomk</v>
      </c>
      <c r="C40" s="1" t="s">
        <v>38</v>
      </c>
      <c r="D40" s="15" t="s">
        <v>194</v>
      </c>
      <c r="E40" s="13">
        <v>0</v>
      </c>
    </row>
    <row r="41" spans="1:5" ht="15" customHeight="1" x14ac:dyDescent="0.25">
      <c r="A41" s="3" t="s">
        <v>269</v>
      </c>
      <c r="B41" s="11" t="str">
        <f t="shared" si="0"/>
        <v>Res_ReOp_ResTot</v>
      </c>
      <c r="C41" s="4" t="s">
        <v>39</v>
      </c>
      <c r="D41" s="5" t="s">
        <v>963</v>
      </c>
      <c r="E41" s="13">
        <v>1737685</v>
      </c>
    </row>
    <row r="42" spans="1:5" ht="15" customHeight="1" x14ac:dyDescent="0.25">
      <c r="A42" s="3" t="s">
        <v>965</v>
      </c>
      <c r="B42" s="11" t="str">
        <f t="shared" si="0"/>
        <v>Res_ReOp_XSA</v>
      </c>
      <c r="C42" s="1" t="s">
        <v>40</v>
      </c>
      <c r="D42" s="15" t="s">
        <v>964</v>
      </c>
      <c r="E42" s="13">
        <v>-3429</v>
      </c>
    </row>
    <row r="43" spans="1:5" ht="15" customHeight="1" x14ac:dyDescent="0.25">
      <c r="A43" s="3" t="s">
        <v>967</v>
      </c>
      <c r="B43" s="11" t="str">
        <f t="shared" si="0"/>
        <v>Res_ReOp_ResNTot</v>
      </c>
      <c r="C43" s="4" t="s">
        <v>41</v>
      </c>
      <c r="D43" s="5" t="s">
        <v>966</v>
      </c>
      <c r="E43" s="13">
        <v>1734256</v>
      </c>
    </row>
    <row r="44" spans="1:5" x14ac:dyDescent="0.25"/>
    <row r="45" spans="1:5" hidden="1" x14ac:dyDescent="0.25">
      <c r="D45" s="14"/>
    </row>
  </sheetData>
  <sheetProtection algorithmName="SHA-512" hashValue="9TU6c3zH83qQ1ARNEntiz4vGiNyTkA9GZP9gvVChQgznQGWIw7ReO7B4b/cspQ6DNXeW24T3EgIiFZO+TwHrIg==" saltValue="6ZfBa6vMLyFBBfnxbPh1Kw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77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style="11" hidden="1" customWidth="1"/>
    <col min="3" max="3" width="5" style="11" customWidth="1"/>
    <col min="4" max="4" width="85.7109375" style="17" customWidth="1"/>
    <col min="5" max="5" width="12.140625" style="11" customWidth="1"/>
    <col min="6" max="6" width="9.140625" style="11" customWidth="1"/>
    <col min="7" max="16384" width="9.140625" style="11" hidden="1"/>
  </cols>
  <sheetData>
    <row r="1" spans="1:5" x14ac:dyDescent="0.25">
      <c r="C1" s="75" t="s">
        <v>701</v>
      </c>
      <c r="D1" s="75"/>
    </row>
    <row r="2" spans="1:5" x14ac:dyDescent="0.25"/>
    <row r="3" spans="1:5" x14ac:dyDescent="0.25"/>
    <row r="4" spans="1:5" ht="30" customHeight="1" x14ac:dyDescent="0.25">
      <c r="C4" s="89" t="s">
        <v>1080</v>
      </c>
      <c r="D4" s="90"/>
      <c r="E4" s="90"/>
    </row>
    <row r="5" spans="1:5" ht="15" customHeight="1" x14ac:dyDescent="0.25">
      <c r="C5" s="74" t="s">
        <v>187</v>
      </c>
      <c r="D5" s="74"/>
      <c r="E5" s="74"/>
    </row>
    <row r="6" spans="1:5" ht="26.25" customHeight="1" x14ac:dyDescent="0.25">
      <c r="C6" s="1"/>
      <c r="D6" s="5"/>
      <c r="E6" s="2" t="s">
        <v>768</v>
      </c>
    </row>
    <row r="7" spans="1:5" ht="15" customHeight="1" x14ac:dyDescent="0.25">
      <c r="B7" s="8" t="s">
        <v>278</v>
      </c>
      <c r="C7" s="1"/>
      <c r="D7" s="5" t="s">
        <v>95</v>
      </c>
      <c r="E7" s="2"/>
    </row>
    <row r="8" spans="1:5" ht="15" customHeight="1" x14ac:dyDescent="0.25">
      <c r="A8" s="3" t="s">
        <v>247</v>
      </c>
      <c r="B8" s="11" t="str">
        <f>"Bal_"&amp;$B$7&amp;"_"&amp;A8</f>
        <v>Bal_AkPa_iak</v>
      </c>
      <c r="C8" s="1" t="s">
        <v>5</v>
      </c>
      <c r="D8" s="15" t="s">
        <v>96</v>
      </c>
      <c r="E8" s="13">
        <v>0</v>
      </c>
    </row>
    <row r="9" spans="1:5" ht="15" customHeight="1" x14ac:dyDescent="0.25">
      <c r="A9" s="3" t="s">
        <v>248</v>
      </c>
      <c r="B9" s="11" t="str">
        <f t="shared" ref="B9:B44" si="0">"Bal_"&amp;$B$7&amp;"_"&amp;A9</f>
        <v>Bal_AkPa_Dm</v>
      </c>
      <c r="C9" s="1" t="s">
        <v>6</v>
      </c>
      <c r="D9" s="15" t="s">
        <v>97</v>
      </c>
      <c r="E9" s="13">
        <v>0</v>
      </c>
    </row>
    <row r="10" spans="1:5" ht="15" customHeight="1" x14ac:dyDescent="0.25">
      <c r="A10" s="3" t="s">
        <v>249</v>
      </c>
      <c r="B10" s="11" t="str">
        <f t="shared" si="0"/>
        <v>Bal_AkPa_Dejd</v>
      </c>
      <c r="C10" s="1" t="s">
        <v>7</v>
      </c>
      <c r="D10" s="15" t="s">
        <v>98</v>
      </c>
      <c r="E10" s="13">
        <v>0</v>
      </c>
    </row>
    <row r="11" spans="1:5" ht="15" customHeight="1" x14ac:dyDescent="0.25">
      <c r="A11" s="3" t="s">
        <v>327</v>
      </c>
      <c r="B11" s="11" t="str">
        <f t="shared" si="0"/>
        <v>Bal_AkPa_MATot</v>
      </c>
      <c r="C11" s="4" t="s">
        <v>8</v>
      </c>
      <c r="D11" s="5" t="s">
        <v>99</v>
      </c>
      <c r="E11" s="13">
        <v>0</v>
      </c>
    </row>
    <row r="12" spans="1:5" ht="15" customHeight="1" x14ac:dyDescent="0.25">
      <c r="A12" s="3" t="s">
        <v>375</v>
      </c>
      <c r="B12" s="11" t="str">
        <f t="shared" si="0"/>
        <v>Bal_AkPa_iEjd</v>
      </c>
      <c r="C12" s="1" t="s">
        <v>9</v>
      </c>
      <c r="D12" s="15" t="s">
        <v>100</v>
      </c>
      <c r="E12" s="13">
        <v>1469686</v>
      </c>
    </row>
    <row r="13" spans="1:5" ht="15" customHeight="1" x14ac:dyDescent="0.25">
      <c r="A13" s="3" t="s">
        <v>376</v>
      </c>
      <c r="B13" s="11" t="str">
        <f t="shared" si="0"/>
        <v>Bal_AkPa_KapTv</v>
      </c>
      <c r="C13" s="1" t="s">
        <v>10</v>
      </c>
      <c r="D13" s="15" t="s">
        <v>101</v>
      </c>
      <c r="E13" s="13">
        <v>1547360</v>
      </c>
    </row>
    <row r="14" spans="1:5" ht="15" customHeight="1" x14ac:dyDescent="0.25">
      <c r="A14" s="3" t="s">
        <v>377</v>
      </c>
      <c r="B14" s="11" t="str">
        <f t="shared" si="0"/>
        <v>Bal_AkPa_UTv</v>
      </c>
      <c r="C14" s="1" t="s">
        <v>11</v>
      </c>
      <c r="D14" s="15" t="s">
        <v>102</v>
      </c>
      <c r="E14" s="13">
        <v>253515</v>
      </c>
    </row>
    <row r="15" spans="1:5" ht="15" customHeight="1" x14ac:dyDescent="0.25">
      <c r="A15" s="3" t="s">
        <v>378</v>
      </c>
      <c r="B15" s="11" t="str">
        <f t="shared" si="0"/>
        <v>Bal_AkPa_KapAv</v>
      </c>
      <c r="C15" s="1" t="s">
        <v>12</v>
      </c>
      <c r="D15" s="15" t="s">
        <v>103</v>
      </c>
      <c r="E15" s="13">
        <v>477869</v>
      </c>
    </row>
    <row r="16" spans="1:5" ht="15" customHeight="1" x14ac:dyDescent="0.25">
      <c r="A16" s="3" t="s">
        <v>379</v>
      </c>
      <c r="B16" s="11" t="str">
        <f t="shared" si="0"/>
        <v>Bal_AkPa_UAv</v>
      </c>
      <c r="C16" s="1" t="s">
        <v>13</v>
      </c>
      <c r="D16" s="15" t="s">
        <v>104</v>
      </c>
      <c r="E16" s="13">
        <v>0</v>
      </c>
    </row>
    <row r="17" spans="1:5" ht="15" customHeight="1" x14ac:dyDescent="0.25">
      <c r="A17" s="3" t="s">
        <v>251</v>
      </c>
      <c r="B17" s="11" t="str">
        <f t="shared" si="0"/>
        <v>Bal_AkPa_invTot</v>
      </c>
      <c r="C17" s="4" t="s">
        <v>14</v>
      </c>
      <c r="D17" s="5" t="s">
        <v>105</v>
      </c>
      <c r="E17" s="13">
        <v>2278743</v>
      </c>
    </row>
    <row r="18" spans="1:5" ht="15" customHeight="1" x14ac:dyDescent="0.25">
      <c r="A18" s="3" t="s">
        <v>252</v>
      </c>
      <c r="B18" s="11" t="str">
        <f t="shared" si="0"/>
        <v>Bal_AkPa_Kapa</v>
      </c>
      <c r="C18" s="1" t="s">
        <v>15</v>
      </c>
      <c r="D18" s="15" t="s">
        <v>106</v>
      </c>
      <c r="E18" s="13">
        <v>1009236</v>
      </c>
    </row>
    <row r="19" spans="1:5" ht="15" customHeight="1" x14ac:dyDescent="0.25">
      <c r="A19" s="3" t="s">
        <v>253</v>
      </c>
      <c r="B19" s="11" t="str">
        <f t="shared" si="0"/>
        <v>Bal_AkPa_invAn</v>
      </c>
      <c r="C19" s="1" t="s">
        <v>16</v>
      </c>
      <c r="D19" s="15" t="s">
        <v>107</v>
      </c>
      <c r="E19" s="13">
        <v>11790193</v>
      </c>
    </row>
    <row r="20" spans="1:5" ht="15" customHeight="1" x14ac:dyDescent="0.25">
      <c r="A20" s="3" t="s">
        <v>399</v>
      </c>
      <c r="B20" s="11" t="str">
        <f t="shared" si="0"/>
        <v>Bal_AkPa_ObL</v>
      </c>
      <c r="C20" s="1" t="s">
        <v>17</v>
      </c>
      <c r="D20" s="15" t="s">
        <v>108</v>
      </c>
      <c r="E20" s="13">
        <v>30970389</v>
      </c>
    </row>
    <row r="21" spans="1:5" ht="15" customHeight="1" x14ac:dyDescent="0.25">
      <c r="A21" s="3" t="s">
        <v>254</v>
      </c>
      <c r="B21" s="11" t="str">
        <f t="shared" si="0"/>
        <v>Bal_AkPa_AnKi</v>
      </c>
      <c r="C21" s="1" t="s">
        <v>18</v>
      </c>
      <c r="D21" s="15" t="s">
        <v>109</v>
      </c>
      <c r="E21" s="13">
        <v>0</v>
      </c>
    </row>
    <row r="22" spans="1:5" ht="15" customHeight="1" x14ac:dyDescent="0.25">
      <c r="A22" s="3" t="s">
        <v>255</v>
      </c>
      <c r="B22" s="11" t="str">
        <f t="shared" si="0"/>
        <v>Bal_AkPa_PUd</v>
      </c>
      <c r="C22" s="1" t="s">
        <v>19</v>
      </c>
      <c r="D22" s="15" t="s">
        <v>110</v>
      </c>
      <c r="E22" s="13">
        <v>1710017</v>
      </c>
    </row>
    <row r="23" spans="1:5" ht="15" customHeight="1" x14ac:dyDescent="0.25">
      <c r="A23" s="3" t="s">
        <v>256</v>
      </c>
      <c r="B23" s="11" t="str">
        <f t="shared" si="0"/>
        <v>Bal_AkPa_Xud</v>
      </c>
      <c r="C23" s="1" t="s">
        <v>20</v>
      </c>
      <c r="D23" s="15" t="s">
        <v>111</v>
      </c>
      <c r="E23" s="13">
        <v>399476</v>
      </c>
    </row>
    <row r="24" spans="1:5" ht="15" customHeight="1" x14ac:dyDescent="0.25">
      <c r="A24" s="3" t="s">
        <v>257</v>
      </c>
      <c r="B24" s="11" t="str">
        <f t="shared" si="0"/>
        <v>Bal_AkPa_iKre</v>
      </c>
      <c r="C24" s="1" t="s">
        <v>21</v>
      </c>
      <c r="D24" s="15" t="s">
        <v>112</v>
      </c>
      <c r="E24" s="13">
        <v>210677</v>
      </c>
    </row>
    <row r="25" spans="1:5" ht="15" customHeight="1" x14ac:dyDescent="0.25">
      <c r="A25" s="3" t="s">
        <v>258</v>
      </c>
      <c r="B25" s="11" t="str">
        <f t="shared" si="0"/>
        <v>Bal_AkPa_Xinv</v>
      </c>
      <c r="C25" s="1" t="s">
        <v>22</v>
      </c>
      <c r="D25" s="15" t="s">
        <v>113</v>
      </c>
      <c r="E25" s="13">
        <v>8705806</v>
      </c>
    </row>
    <row r="26" spans="1:5" ht="15" customHeight="1" x14ac:dyDescent="0.25">
      <c r="A26" s="3" t="s">
        <v>387</v>
      </c>
      <c r="B26" s="11" t="str">
        <f t="shared" si="0"/>
        <v>Bal_AkPa_FinTot</v>
      </c>
      <c r="C26" s="4" t="s">
        <v>23</v>
      </c>
      <c r="D26" s="5" t="s">
        <v>203</v>
      </c>
      <c r="E26" s="13">
        <v>54795795</v>
      </c>
    </row>
    <row r="27" spans="1:5" ht="15" customHeight="1" x14ac:dyDescent="0.25">
      <c r="A27" s="3" t="s">
        <v>250</v>
      </c>
      <c r="B27" s="11" t="str">
        <f t="shared" si="0"/>
        <v>Bal_AkPa_iakTot</v>
      </c>
      <c r="C27" s="4" t="s">
        <v>24</v>
      </c>
      <c r="D27" s="5" t="s">
        <v>969</v>
      </c>
      <c r="E27" s="13">
        <v>58544224</v>
      </c>
    </row>
    <row r="28" spans="1:5" ht="15" customHeight="1" x14ac:dyDescent="0.25">
      <c r="A28" s="3" t="s">
        <v>329</v>
      </c>
      <c r="B28" s="11" t="str">
        <f t="shared" si="0"/>
        <v>Bal_AkPa_GfPh</v>
      </c>
      <c r="C28" s="1" t="s">
        <v>25</v>
      </c>
      <c r="D28" s="15" t="s">
        <v>970</v>
      </c>
      <c r="E28" s="13">
        <v>12</v>
      </c>
    </row>
    <row r="29" spans="1:5" ht="15" customHeight="1" x14ac:dyDescent="0.25">
      <c r="A29" s="3" t="s">
        <v>331</v>
      </c>
      <c r="B29" s="11" t="str">
        <f t="shared" si="0"/>
        <v>Bal_AkPa_GfEh</v>
      </c>
      <c r="C29" s="1" t="s">
        <v>26</v>
      </c>
      <c r="D29" s="15" t="s">
        <v>117</v>
      </c>
      <c r="E29" s="13">
        <v>0</v>
      </c>
    </row>
    <row r="30" spans="1:5" ht="15" customHeight="1" x14ac:dyDescent="0.25">
      <c r="A30" s="3" t="s">
        <v>333</v>
      </c>
      <c r="B30" s="11" t="str">
        <f t="shared" si="0"/>
        <v>Bal_AkPa_GfTot</v>
      </c>
      <c r="C30" s="4" t="s">
        <v>27</v>
      </c>
      <c r="D30" s="5" t="s">
        <v>971</v>
      </c>
      <c r="E30" s="13">
        <v>12</v>
      </c>
    </row>
    <row r="31" spans="1:5" ht="15" customHeight="1" x14ac:dyDescent="0.25">
      <c r="A31" s="3" t="s">
        <v>973</v>
      </c>
      <c r="B31" s="11" t="str">
        <f t="shared" si="0"/>
        <v>Bal_AkPa_TM</v>
      </c>
      <c r="C31" s="1" t="s">
        <v>28</v>
      </c>
      <c r="D31" s="15" t="s">
        <v>972</v>
      </c>
      <c r="E31" s="13">
        <v>0</v>
      </c>
    </row>
    <row r="32" spans="1:5" ht="15" customHeight="1" x14ac:dyDescent="0.25">
      <c r="A32" s="3" t="s">
        <v>338</v>
      </c>
      <c r="B32" s="11" t="str">
        <f t="shared" si="0"/>
        <v>Bal_AkPa_TTv</v>
      </c>
      <c r="C32" s="1" t="s">
        <v>29</v>
      </c>
      <c r="D32" s="15" t="s">
        <v>121</v>
      </c>
      <c r="E32" s="13">
        <v>41415</v>
      </c>
    </row>
    <row r="33" spans="1:5" ht="15" customHeight="1" x14ac:dyDescent="0.25">
      <c r="A33" s="3" t="s">
        <v>339</v>
      </c>
      <c r="B33" s="11" t="str">
        <f t="shared" si="0"/>
        <v>Bal_AkPa_TAv</v>
      </c>
      <c r="C33" s="1" t="s">
        <v>30</v>
      </c>
      <c r="D33" s="15" t="s">
        <v>122</v>
      </c>
      <c r="E33" s="13">
        <v>21465</v>
      </c>
    </row>
    <row r="34" spans="1:5" ht="15" customHeight="1" x14ac:dyDescent="0.25">
      <c r="A34" s="3" t="s">
        <v>974</v>
      </c>
      <c r="B34" s="11" t="str">
        <f t="shared" si="0"/>
        <v>Bal_AkPa_TX</v>
      </c>
      <c r="C34" s="1" t="s">
        <v>31</v>
      </c>
      <c r="D34" s="15" t="s">
        <v>123</v>
      </c>
      <c r="E34" s="13">
        <v>36839</v>
      </c>
    </row>
    <row r="35" spans="1:5" ht="15" customHeight="1" x14ac:dyDescent="0.25">
      <c r="A35" s="3" t="s">
        <v>340</v>
      </c>
      <c r="B35" s="11" t="str">
        <f t="shared" si="0"/>
        <v>Bal_AkPa_TTot</v>
      </c>
      <c r="C35" s="4" t="s">
        <v>32</v>
      </c>
      <c r="D35" s="5" t="s">
        <v>975</v>
      </c>
      <c r="E35" s="13">
        <v>99730</v>
      </c>
    </row>
    <row r="36" spans="1:5" ht="15" customHeight="1" x14ac:dyDescent="0.25">
      <c r="A36" s="3" t="s">
        <v>341</v>
      </c>
      <c r="B36" s="11" t="str">
        <f t="shared" si="0"/>
        <v>Bal_AkPa_AkMB</v>
      </c>
      <c r="C36" s="1" t="s">
        <v>33</v>
      </c>
      <c r="D36" s="15" t="s">
        <v>228</v>
      </c>
      <c r="E36" s="13">
        <v>0</v>
      </c>
    </row>
    <row r="37" spans="1:5" ht="15" customHeight="1" x14ac:dyDescent="0.25">
      <c r="A37" s="3" t="s">
        <v>977</v>
      </c>
      <c r="B37" s="11" t="str">
        <f t="shared" si="0"/>
        <v>Bal_AkPa_AuP</v>
      </c>
      <c r="C37" s="1" t="s">
        <v>34</v>
      </c>
      <c r="D37" s="15" t="s">
        <v>976</v>
      </c>
      <c r="E37" s="13">
        <v>95</v>
      </c>
    </row>
    <row r="38" spans="1:5" ht="15" customHeight="1" x14ac:dyDescent="0.25">
      <c r="A38" s="3" t="s">
        <v>344</v>
      </c>
      <c r="B38" s="11" t="str">
        <f t="shared" si="0"/>
        <v>Bal_AkPa_LBe</v>
      </c>
      <c r="C38" s="1" t="s">
        <v>35</v>
      </c>
      <c r="D38" s="15" t="s">
        <v>125</v>
      </c>
      <c r="E38" s="13">
        <v>182902</v>
      </c>
    </row>
    <row r="39" spans="1:5" ht="15" customHeight="1" x14ac:dyDescent="0.25">
      <c r="A39" s="3" t="s">
        <v>388</v>
      </c>
      <c r="B39" s="11" t="str">
        <f t="shared" si="0"/>
        <v>Bal_AkPa_AkX</v>
      </c>
      <c r="C39" s="1" t="s">
        <v>36</v>
      </c>
      <c r="D39" s="15" t="s">
        <v>113</v>
      </c>
      <c r="E39" s="13">
        <v>-65</v>
      </c>
    </row>
    <row r="40" spans="1:5" ht="15" customHeight="1" x14ac:dyDescent="0.25">
      <c r="A40" s="3" t="s">
        <v>389</v>
      </c>
      <c r="B40" s="11" t="str">
        <f t="shared" si="0"/>
        <v>Bal_AkPa_AkXTot</v>
      </c>
      <c r="C40" s="4" t="s">
        <v>37</v>
      </c>
      <c r="D40" s="5" t="s">
        <v>978</v>
      </c>
      <c r="E40" s="13">
        <v>182932</v>
      </c>
    </row>
    <row r="41" spans="1:5" ht="15" customHeight="1" x14ac:dyDescent="0.25">
      <c r="A41" s="3" t="s">
        <v>393</v>
      </c>
      <c r="B41" s="11" t="str">
        <f t="shared" si="0"/>
        <v>Bal_AkPa_TrL</v>
      </c>
      <c r="C41" s="1" t="s">
        <v>38</v>
      </c>
      <c r="D41" s="15" t="s">
        <v>127</v>
      </c>
      <c r="E41" s="13">
        <v>203783</v>
      </c>
    </row>
    <row r="42" spans="1:5" ht="15" customHeight="1" x14ac:dyDescent="0.25">
      <c r="A42" s="3" t="s">
        <v>391</v>
      </c>
      <c r="B42" s="11" t="str">
        <f t="shared" si="0"/>
        <v>Bal_AkPa_XPap</v>
      </c>
      <c r="C42" s="1" t="s">
        <v>39</v>
      </c>
      <c r="D42" s="15" t="s">
        <v>128</v>
      </c>
      <c r="E42" s="13">
        <v>102390</v>
      </c>
    </row>
    <row r="43" spans="1:5" ht="15" customHeight="1" x14ac:dyDescent="0.25">
      <c r="A43" s="3" t="s">
        <v>392</v>
      </c>
      <c r="B43" s="11" t="str">
        <f t="shared" si="0"/>
        <v>Bal_AkPa_PapTot</v>
      </c>
      <c r="C43" s="4" t="s">
        <v>40</v>
      </c>
      <c r="D43" s="5" t="s">
        <v>979</v>
      </c>
      <c r="E43" s="13">
        <v>306173</v>
      </c>
    </row>
    <row r="44" spans="1:5" ht="15" customHeight="1" x14ac:dyDescent="0.25">
      <c r="A44" s="3" t="s">
        <v>260</v>
      </c>
      <c r="B44" s="11" t="str">
        <f t="shared" si="0"/>
        <v>Bal_AkPa_AktTot</v>
      </c>
      <c r="C44" s="4" t="s">
        <v>41</v>
      </c>
      <c r="D44" s="5" t="s">
        <v>980</v>
      </c>
      <c r="E44" s="13">
        <v>59133060</v>
      </c>
    </row>
    <row r="45" spans="1:5" ht="15" customHeight="1" x14ac:dyDescent="0.25">
      <c r="A45" s="5"/>
      <c r="C45" s="4"/>
      <c r="D45" s="5"/>
      <c r="E45" s="5"/>
    </row>
    <row r="46" spans="1:5" ht="15" customHeight="1" x14ac:dyDescent="0.25">
      <c r="A46" s="5"/>
      <c r="C46" s="4"/>
      <c r="D46" s="5" t="s">
        <v>129</v>
      </c>
      <c r="E46" s="5"/>
    </row>
    <row r="47" spans="1:5" ht="15" customHeight="1" x14ac:dyDescent="0.25">
      <c r="A47" s="3" t="s">
        <v>400</v>
      </c>
      <c r="B47" s="11" t="str">
        <f t="shared" ref="B47:B75" si="1">"Bal_"&amp;$B$7&amp;"_"&amp;A47</f>
        <v>Bal_AkPa_OhL</v>
      </c>
      <c r="C47" s="1" t="s">
        <v>42</v>
      </c>
      <c r="D47" s="15" t="s">
        <v>162</v>
      </c>
      <c r="E47" s="13">
        <v>0</v>
      </c>
    </row>
    <row r="48" spans="1:5" ht="15" customHeight="1" x14ac:dyDescent="0.25">
      <c r="A48" s="3" t="s">
        <v>982</v>
      </c>
      <c r="B48" s="11" t="str">
        <f t="shared" si="1"/>
        <v>Bal_AkPa_Rsv</v>
      </c>
      <c r="C48" s="1" t="s">
        <v>43</v>
      </c>
      <c r="D48" s="15" t="s">
        <v>981</v>
      </c>
      <c r="E48" s="13">
        <v>755654</v>
      </c>
    </row>
    <row r="49" spans="1:5" ht="15" customHeight="1" x14ac:dyDescent="0.25">
      <c r="A49" s="3" t="s">
        <v>270</v>
      </c>
      <c r="B49" s="11" t="str">
        <f t="shared" si="1"/>
        <v>Bal_AkPa_OvUn</v>
      </c>
      <c r="C49" s="1" t="s">
        <v>44</v>
      </c>
      <c r="D49" s="15" t="s">
        <v>169</v>
      </c>
      <c r="E49" s="13">
        <v>6528451</v>
      </c>
    </row>
    <row r="50" spans="1:5" ht="15" customHeight="1" x14ac:dyDescent="0.25">
      <c r="A50" s="3" t="s">
        <v>984</v>
      </c>
      <c r="B50" s="11" t="str">
        <f t="shared" si="1"/>
        <v>Bal_AkPa_UdSv</v>
      </c>
      <c r="C50" s="1" t="s">
        <v>45</v>
      </c>
      <c r="D50" s="15" t="s">
        <v>983</v>
      </c>
      <c r="E50" s="13">
        <v>0</v>
      </c>
    </row>
    <row r="51" spans="1:5" ht="15" customHeight="1" x14ac:dyDescent="0.25">
      <c r="A51" s="3" t="s">
        <v>347</v>
      </c>
      <c r="B51" s="11" t="str">
        <f t="shared" si="1"/>
        <v>Bal_AkPa_Mi</v>
      </c>
      <c r="C51" s="1" t="s">
        <v>66</v>
      </c>
      <c r="D51" s="15" t="s">
        <v>229</v>
      </c>
      <c r="E51" s="13">
        <v>0</v>
      </c>
    </row>
    <row r="52" spans="1:5" ht="15" customHeight="1" x14ac:dyDescent="0.25">
      <c r="A52" s="3" t="s">
        <v>348</v>
      </c>
      <c r="B52" s="11" t="str">
        <f t="shared" si="1"/>
        <v>Bal_AkPa_EkTot</v>
      </c>
      <c r="C52" s="4" t="s">
        <v>67</v>
      </c>
      <c r="D52" s="5" t="s">
        <v>985</v>
      </c>
      <c r="E52" s="13">
        <v>7284105</v>
      </c>
    </row>
    <row r="53" spans="1:5" ht="15" customHeight="1" x14ac:dyDescent="0.25">
      <c r="A53" s="3" t="s">
        <v>349</v>
      </c>
      <c r="B53" s="11" t="str">
        <f t="shared" si="1"/>
        <v>Bal_AkPa_AnLk</v>
      </c>
      <c r="C53" s="1" t="s">
        <v>68</v>
      </c>
      <c r="D53" s="15" t="s">
        <v>986</v>
      </c>
      <c r="E53" s="13">
        <v>160750</v>
      </c>
    </row>
    <row r="54" spans="1:5" ht="15" customHeight="1" x14ac:dyDescent="0.25">
      <c r="A54" s="3" t="s">
        <v>353</v>
      </c>
      <c r="B54" s="11" t="str">
        <f t="shared" si="1"/>
        <v>Bal_AkPa_GY</v>
      </c>
      <c r="C54" s="1" t="s">
        <v>69</v>
      </c>
      <c r="D54" s="15" t="s">
        <v>170</v>
      </c>
      <c r="E54" s="13">
        <v>37504968</v>
      </c>
    </row>
    <row r="55" spans="1:5" ht="15" customHeight="1" x14ac:dyDescent="0.25">
      <c r="A55" s="3" t="s">
        <v>988</v>
      </c>
      <c r="B55" s="11" t="str">
        <f t="shared" si="1"/>
        <v>Bal_AkPa_Bop</v>
      </c>
      <c r="C55" s="1" t="s">
        <v>70</v>
      </c>
      <c r="D55" s="15" t="s">
        <v>987</v>
      </c>
      <c r="E55" s="13">
        <v>0</v>
      </c>
    </row>
    <row r="56" spans="1:5" ht="15" customHeight="1" x14ac:dyDescent="0.25">
      <c r="A56" s="3" t="s">
        <v>990</v>
      </c>
      <c r="B56" s="11" t="str">
        <f t="shared" si="1"/>
        <v>Bal_AkPa_PhTot</v>
      </c>
      <c r="C56" s="4" t="s">
        <v>71</v>
      </c>
      <c r="D56" s="5" t="s">
        <v>989</v>
      </c>
      <c r="E56" s="13">
        <v>37504968</v>
      </c>
    </row>
    <row r="57" spans="1:5" ht="15" customHeight="1" x14ac:dyDescent="0.25">
      <c r="A57" s="3" t="s">
        <v>992</v>
      </c>
      <c r="B57" s="11" t="str">
        <f t="shared" si="1"/>
        <v>Bal_AkPa_Erh</v>
      </c>
      <c r="C57" s="1" t="s">
        <v>72</v>
      </c>
      <c r="D57" s="15" t="s">
        <v>991</v>
      </c>
      <c r="E57" s="13">
        <v>3388112</v>
      </c>
    </row>
    <row r="58" spans="1:5" ht="15" customHeight="1" x14ac:dyDescent="0.25">
      <c r="A58" s="3" t="s">
        <v>354</v>
      </c>
      <c r="B58" s="11" t="str">
        <f t="shared" si="1"/>
        <v>Bal_AkPa_KoBp</v>
      </c>
      <c r="C58" s="1" t="s">
        <v>73</v>
      </c>
      <c r="D58" s="15" t="s">
        <v>993</v>
      </c>
      <c r="E58" s="13">
        <v>1404</v>
      </c>
    </row>
    <row r="59" spans="1:5" ht="15" customHeight="1" x14ac:dyDescent="0.25">
      <c r="A59" s="3" t="s">
        <v>995</v>
      </c>
      <c r="B59" s="11" t="str">
        <f t="shared" si="1"/>
        <v>Bal_AkPa_PmHTot</v>
      </c>
      <c r="C59" s="4" t="s">
        <v>74</v>
      </c>
      <c r="D59" s="5" t="s">
        <v>994</v>
      </c>
      <c r="E59" s="13">
        <v>40894484</v>
      </c>
    </row>
    <row r="60" spans="1:5" ht="15" customHeight="1" x14ac:dyDescent="0.25">
      <c r="A60" s="3" t="s">
        <v>996</v>
      </c>
      <c r="B60" s="11" t="str">
        <f t="shared" si="1"/>
        <v>Bal_AkPa_UPas</v>
      </c>
      <c r="C60" s="1" t="s">
        <v>75</v>
      </c>
      <c r="D60" s="15" t="s">
        <v>976</v>
      </c>
      <c r="E60" s="13">
        <v>41779</v>
      </c>
    </row>
    <row r="61" spans="1:5" ht="15" customHeight="1" x14ac:dyDescent="0.25">
      <c r="A61" s="3" t="s">
        <v>364</v>
      </c>
      <c r="B61" s="11" t="str">
        <f t="shared" si="1"/>
        <v>Bal_AkPa_PLF</v>
      </c>
      <c r="C61" s="1" t="s">
        <v>76</v>
      </c>
      <c r="D61" s="15" t="s">
        <v>172</v>
      </c>
      <c r="E61" s="13">
        <v>0</v>
      </c>
    </row>
    <row r="62" spans="1:5" ht="15" customHeight="1" x14ac:dyDescent="0.25">
      <c r="A62" s="3" t="s">
        <v>366</v>
      </c>
      <c r="B62" s="11" t="str">
        <f t="shared" si="1"/>
        <v>Bal_AkPa_XHen</v>
      </c>
      <c r="C62" s="1" t="s">
        <v>77</v>
      </c>
      <c r="D62" s="15" t="s">
        <v>174</v>
      </c>
      <c r="E62" s="13">
        <v>1938</v>
      </c>
    </row>
    <row r="63" spans="1:5" ht="15" customHeight="1" x14ac:dyDescent="0.25">
      <c r="A63" s="3" t="s">
        <v>367</v>
      </c>
      <c r="B63" s="11" t="str">
        <f t="shared" si="1"/>
        <v>Bal_AkPa_HFTot</v>
      </c>
      <c r="C63" s="4" t="s">
        <v>78</v>
      </c>
      <c r="D63" s="5" t="s">
        <v>997</v>
      </c>
      <c r="E63" s="13">
        <v>43717</v>
      </c>
    </row>
    <row r="64" spans="1:5" ht="15" customHeight="1" x14ac:dyDescent="0.25">
      <c r="A64" s="3" t="s">
        <v>380</v>
      </c>
      <c r="B64" s="11" t="str">
        <f t="shared" si="1"/>
        <v>Bal_AkPa_Gfdep</v>
      </c>
      <c r="C64" s="1" t="s">
        <v>79</v>
      </c>
      <c r="D64" s="15" t="s">
        <v>114</v>
      </c>
      <c r="E64" s="13">
        <v>0</v>
      </c>
    </row>
    <row r="65" spans="1:5" ht="15" customHeight="1" x14ac:dyDescent="0.25">
      <c r="A65" s="3" t="s">
        <v>999</v>
      </c>
      <c r="B65" s="11" t="str">
        <f t="shared" si="1"/>
        <v>Bal_AkPa_GPkv</v>
      </c>
      <c r="C65" s="1" t="s">
        <v>80</v>
      </c>
      <c r="D65" s="15" t="s">
        <v>998</v>
      </c>
      <c r="E65" s="13">
        <v>10936</v>
      </c>
    </row>
    <row r="66" spans="1:5" ht="15" customHeight="1" x14ac:dyDescent="0.25">
      <c r="A66" s="3" t="s">
        <v>402</v>
      </c>
      <c r="B66" s="11" t="str">
        <f t="shared" si="1"/>
        <v>Bal_AkPa_OgL</v>
      </c>
      <c r="C66" s="1" t="s">
        <v>81</v>
      </c>
      <c r="D66" s="15" t="s">
        <v>177</v>
      </c>
      <c r="E66" s="13">
        <v>0</v>
      </c>
    </row>
    <row r="67" spans="1:5" ht="15" customHeight="1" x14ac:dyDescent="0.25">
      <c r="A67" s="3" t="s">
        <v>274</v>
      </c>
      <c r="B67" s="11" t="str">
        <f t="shared" si="1"/>
        <v>Bal_AkPa_KonG</v>
      </c>
      <c r="C67" s="1" t="s">
        <v>82</v>
      </c>
      <c r="D67" s="15" t="s">
        <v>178</v>
      </c>
      <c r="E67" s="13">
        <v>0</v>
      </c>
    </row>
    <row r="68" spans="1:5" ht="15" customHeight="1" x14ac:dyDescent="0.25">
      <c r="A68" s="3" t="s">
        <v>368</v>
      </c>
      <c r="B68" s="11" t="str">
        <f t="shared" si="1"/>
        <v>Bal_AkPa_UdG</v>
      </c>
      <c r="C68" s="1" t="s">
        <v>83</v>
      </c>
      <c r="D68" s="15" t="s">
        <v>186</v>
      </c>
      <c r="E68" s="13">
        <v>0</v>
      </c>
    </row>
    <row r="69" spans="1:5" ht="15" customHeight="1" x14ac:dyDescent="0.25">
      <c r="A69" s="3" t="s">
        <v>275</v>
      </c>
      <c r="B69" s="11" t="str">
        <f t="shared" si="1"/>
        <v>Bal_AkPa_GKre</v>
      </c>
      <c r="C69" s="1" t="s">
        <v>84</v>
      </c>
      <c r="D69" s="15" t="s">
        <v>179</v>
      </c>
      <c r="E69" s="13">
        <v>9853993</v>
      </c>
    </row>
    <row r="70" spans="1:5" ht="15" customHeight="1" x14ac:dyDescent="0.25">
      <c r="A70" s="3" t="s">
        <v>369</v>
      </c>
      <c r="B70" s="11" t="str">
        <f t="shared" si="1"/>
        <v>Bal_AkPa_GTv</v>
      </c>
      <c r="C70" s="1" t="s">
        <v>130</v>
      </c>
      <c r="D70" s="15" t="s">
        <v>180</v>
      </c>
      <c r="E70" s="13">
        <v>9137</v>
      </c>
    </row>
    <row r="71" spans="1:5" ht="15" customHeight="1" x14ac:dyDescent="0.25">
      <c r="A71" s="3" t="s">
        <v>370</v>
      </c>
      <c r="B71" s="11" t="str">
        <f t="shared" si="1"/>
        <v>Bal_AkPa_GAv</v>
      </c>
      <c r="C71" s="1" t="s">
        <v>131</v>
      </c>
      <c r="D71" s="15" t="s">
        <v>181</v>
      </c>
      <c r="E71" s="13">
        <v>181</v>
      </c>
    </row>
    <row r="72" spans="1:5" ht="15" customHeight="1" x14ac:dyDescent="0.25">
      <c r="A72" s="3" t="s">
        <v>372</v>
      </c>
      <c r="B72" s="11" t="str">
        <f t="shared" si="1"/>
        <v>Bal_AkPa_XG</v>
      </c>
      <c r="C72" s="1" t="s">
        <v>132</v>
      </c>
      <c r="D72" s="15" t="s">
        <v>184</v>
      </c>
      <c r="E72" s="13">
        <v>855714</v>
      </c>
    </row>
    <row r="73" spans="1:5" ht="15" customHeight="1" x14ac:dyDescent="0.25">
      <c r="A73" s="3" t="s">
        <v>277</v>
      </c>
      <c r="B73" s="11" t="str">
        <f t="shared" si="1"/>
        <v>Bal_AkPa_GTot</v>
      </c>
      <c r="C73" s="4" t="s">
        <v>133</v>
      </c>
      <c r="D73" s="5" t="s">
        <v>1000</v>
      </c>
      <c r="E73" s="13">
        <v>10729961</v>
      </c>
    </row>
    <row r="74" spans="1:5" ht="15" customHeight="1" x14ac:dyDescent="0.25">
      <c r="A74" s="3" t="s">
        <v>373</v>
      </c>
      <c r="B74" s="11" t="str">
        <f t="shared" si="1"/>
        <v>Bal_AkPa_Pap</v>
      </c>
      <c r="C74" s="1" t="s">
        <v>134</v>
      </c>
      <c r="D74" s="15" t="s">
        <v>185</v>
      </c>
      <c r="E74" s="13">
        <v>20043</v>
      </c>
    </row>
    <row r="75" spans="1:5" ht="15" customHeight="1" x14ac:dyDescent="0.25">
      <c r="A75" s="3" t="s">
        <v>374</v>
      </c>
      <c r="B75" s="11" t="str">
        <f t="shared" si="1"/>
        <v>Bal_AkPa_PasTot</v>
      </c>
      <c r="C75" s="4" t="s">
        <v>135</v>
      </c>
      <c r="D75" s="5" t="s">
        <v>1001</v>
      </c>
      <c r="E75" s="13">
        <v>59133060</v>
      </c>
    </row>
    <row r="76" spans="1:5" x14ac:dyDescent="0.25"/>
    <row r="77" spans="1:5" hidden="1" x14ac:dyDescent="0.25">
      <c r="D77" s="14"/>
    </row>
  </sheetData>
  <sheetProtection algorithmName="SHA-512" hashValue="uOAgF4iu15298riOuNAht0odtCx3yv5s0auEppQ9X6Vak57aTIigJ+A1qdeS6zSNChaKcmoCWY3bqG01juYO/Q==" saltValue="rua7iarlZOUqzd8vG4OgTQ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Header>&amp;C&amp;G</oddHeader>
  </headerFooter>
  <rowBreaks count="1" manualBreakCount="1">
    <brk id="44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64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1" width="12.85546875" style="11" hidden="1" customWidth="1"/>
    <col min="2" max="2" width="20.28515625" style="11" hidden="1" customWidth="1"/>
    <col min="3" max="3" width="5" customWidth="1"/>
    <col min="4" max="4" width="87.28515625" customWidth="1"/>
    <col min="5" max="5" width="14.28515625" customWidth="1"/>
    <col min="6" max="6" width="6" customWidth="1"/>
    <col min="7" max="7" width="13.5703125" hidden="1" customWidth="1"/>
    <col min="8" max="16384" width="9.140625" hidden="1"/>
  </cols>
  <sheetData>
    <row r="1" spans="1:5" s="11" customFormat="1" x14ac:dyDescent="0.25">
      <c r="C1" s="75" t="s">
        <v>701</v>
      </c>
      <c r="D1" s="75"/>
    </row>
    <row r="2" spans="1:5" s="11" customFormat="1" x14ac:dyDescent="0.25"/>
    <row r="3" spans="1:5" s="11" customFormat="1" x14ac:dyDescent="0.25"/>
    <row r="4" spans="1:5" ht="30" customHeight="1" x14ac:dyDescent="0.25">
      <c r="C4" s="71" t="s">
        <v>702</v>
      </c>
      <c r="D4" s="72"/>
      <c r="E4" s="73"/>
    </row>
    <row r="5" spans="1:5" ht="15" customHeight="1" x14ac:dyDescent="0.25">
      <c r="C5" s="74" t="s">
        <v>187</v>
      </c>
      <c r="D5" s="74"/>
      <c r="E5" s="74"/>
    </row>
    <row r="6" spans="1:5" ht="31.5" customHeight="1" x14ac:dyDescent="0.25">
      <c r="A6" s="7" t="s">
        <v>245</v>
      </c>
      <c r="B6" s="12" t="s">
        <v>244</v>
      </c>
      <c r="C6" s="1"/>
      <c r="D6" s="1"/>
      <c r="E6" s="2" t="s">
        <v>188</v>
      </c>
    </row>
    <row r="7" spans="1:5" x14ac:dyDescent="0.25">
      <c r="A7" s="8" t="s">
        <v>279</v>
      </c>
      <c r="B7" s="11" t="str">
        <f>"Res_"&amp;A7&amp;"_"&amp;$B$6</f>
        <v>Res_BM_BeY</v>
      </c>
      <c r="C7" s="1" t="s">
        <v>5</v>
      </c>
      <c r="D7" s="1" t="s">
        <v>0</v>
      </c>
      <c r="E7" s="13">
        <v>130542903</v>
      </c>
    </row>
    <row r="8" spans="1:5" x14ac:dyDescent="0.25">
      <c r="A8" s="8" t="s">
        <v>314</v>
      </c>
      <c r="B8" s="11" t="str">
        <f t="shared" ref="B8:B41" si="0">"Res_"&amp;A8&amp;"_"&amp;$B$6</f>
        <v>Res_AFp_BeY</v>
      </c>
      <c r="C8" s="1" t="s">
        <v>6</v>
      </c>
      <c r="D8" s="1" t="s">
        <v>86</v>
      </c>
      <c r="E8" s="13">
        <v>-301882</v>
      </c>
    </row>
    <row r="9" spans="1:5" x14ac:dyDescent="0.25">
      <c r="A9" s="8" t="s">
        <v>246</v>
      </c>
      <c r="B9" s="11" t="str">
        <f t="shared" si="0"/>
        <v>Res_PMTot_BeY</v>
      </c>
      <c r="C9" s="4" t="s">
        <v>7</v>
      </c>
      <c r="D9" s="4" t="s">
        <v>1</v>
      </c>
      <c r="E9" s="13">
        <v>130241021</v>
      </c>
    </row>
    <row r="10" spans="1:5" x14ac:dyDescent="0.25">
      <c r="A10" s="8" t="s">
        <v>280</v>
      </c>
      <c r="B10" s="11" t="str">
        <f t="shared" si="0"/>
        <v>Res_IndT_BeY</v>
      </c>
      <c r="C10" s="1" t="s">
        <v>8</v>
      </c>
      <c r="D10" s="1" t="s">
        <v>2</v>
      </c>
      <c r="E10" s="13">
        <v>38155874</v>
      </c>
    </row>
    <row r="11" spans="1:5" x14ac:dyDescent="0.25">
      <c r="A11" s="8" t="s">
        <v>281</v>
      </c>
      <c r="B11" s="11" t="str">
        <f t="shared" si="0"/>
        <v>Res_IndA_BeY</v>
      </c>
      <c r="C11" s="1" t="s">
        <v>9</v>
      </c>
      <c r="D11" s="1" t="s">
        <v>3</v>
      </c>
      <c r="E11" s="13">
        <v>1545561</v>
      </c>
    </row>
    <row r="12" spans="1:5" x14ac:dyDescent="0.25">
      <c r="A12" s="8" t="s">
        <v>282</v>
      </c>
      <c r="B12" s="11" t="str">
        <f t="shared" si="0"/>
        <v>Res_IndE_BeY</v>
      </c>
      <c r="C12" s="1" t="s">
        <v>10</v>
      </c>
      <c r="D12" s="1" t="s">
        <v>4</v>
      </c>
      <c r="E12" s="13">
        <v>73375</v>
      </c>
    </row>
    <row r="13" spans="1:5" x14ac:dyDescent="0.25">
      <c r="A13" s="8" t="s">
        <v>315</v>
      </c>
      <c r="B13" s="11" t="str">
        <f t="shared" si="0"/>
        <v>Res_RiU_BeY</v>
      </c>
      <c r="C13" s="1" t="s">
        <v>11</v>
      </c>
      <c r="D13" s="1" t="s">
        <v>46</v>
      </c>
      <c r="E13" s="13">
        <v>48130057</v>
      </c>
    </row>
    <row r="14" spans="1:5" x14ac:dyDescent="0.25">
      <c r="A14" s="8" t="s">
        <v>283</v>
      </c>
      <c r="B14" s="11" t="str">
        <f t="shared" si="0"/>
        <v>Res_Kurs_BeY</v>
      </c>
      <c r="C14" s="1" t="s">
        <v>12</v>
      </c>
      <c r="D14" s="1" t="s">
        <v>47</v>
      </c>
      <c r="E14" s="13">
        <v>47530752</v>
      </c>
    </row>
    <row r="15" spans="1:5" x14ac:dyDescent="0.25">
      <c r="A15" s="8" t="s">
        <v>316</v>
      </c>
      <c r="B15" s="11" t="str">
        <f t="shared" si="0"/>
        <v>Res_Rug_BeY</v>
      </c>
      <c r="C15" s="1" t="s">
        <v>13</v>
      </c>
      <c r="D15" s="1" t="s">
        <v>48</v>
      </c>
      <c r="E15" s="13">
        <v>-10985792</v>
      </c>
    </row>
    <row r="16" spans="1:5" x14ac:dyDescent="0.25">
      <c r="A16" s="8" t="s">
        <v>284</v>
      </c>
      <c r="B16" s="11" t="str">
        <f t="shared" si="0"/>
        <v>Res_AdmV_BeY</v>
      </c>
      <c r="C16" s="1" t="s">
        <v>14</v>
      </c>
      <c r="D16" s="1" t="s">
        <v>49</v>
      </c>
      <c r="E16" s="13">
        <v>-3515448</v>
      </c>
    </row>
    <row r="17" spans="1:5" ht="15.75" customHeight="1" x14ac:dyDescent="0.25">
      <c r="A17" s="8" t="s">
        <v>381</v>
      </c>
      <c r="B17" s="11" t="str">
        <f t="shared" si="0"/>
        <v>Res_iaTot_BeY</v>
      </c>
      <c r="C17" s="4" t="s">
        <v>15</v>
      </c>
      <c r="D17" s="4" t="s">
        <v>50</v>
      </c>
      <c r="E17" s="13">
        <v>120934380</v>
      </c>
    </row>
    <row r="18" spans="1:5" x14ac:dyDescent="0.25">
      <c r="A18" s="8" t="s">
        <v>285</v>
      </c>
      <c r="B18" s="11" t="str">
        <f t="shared" si="0"/>
        <v>Res_Pas_BeY</v>
      </c>
      <c r="C18" s="1" t="s">
        <v>16</v>
      </c>
      <c r="D18" s="1" t="s">
        <v>51</v>
      </c>
      <c r="E18" s="13">
        <v>-16401148</v>
      </c>
    </row>
    <row r="19" spans="1:5" x14ac:dyDescent="0.25">
      <c r="A19" s="8" t="s">
        <v>317</v>
      </c>
      <c r="B19" s="11" t="str">
        <f t="shared" si="0"/>
        <v>Res_UbY_BeY</v>
      </c>
      <c r="C19" s="1" t="s">
        <v>17</v>
      </c>
      <c r="D19" s="1" t="s">
        <v>52</v>
      </c>
      <c r="E19" s="13">
        <v>-97727888</v>
      </c>
    </row>
    <row r="20" spans="1:5" x14ac:dyDescent="0.25">
      <c r="A20" s="8" t="s">
        <v>318</v>
      </c>
      <c r="B20" s="11" t="str">
        <f t="shared" si="0"/>
        <v>Res_MGd_BeY</v>
      </c>
      <c r="C20" s="1" t="s">
        <v>18</v>
      </c>
      <c r="D20" s="1" t="s">
        <v>53</v>
      </c>
      <c r="E20" s="13">
        <v>313769</v>
      </c>
    </row>
    <row r="21" spans="1:5" x14ac:dyDescent="0.25">
      <c r="A21" s="8" t="s">
        <v>286</v>
      </c>
      <c r="B21" s="11" t="str">
        <f t="shared" si="0"/>
        <v>Res_YTot_BeY</v>
      </c>
      <c r="C21" s="4" t="s">
        <v>19</v>
      </c>
      <c r="D21" s="4" t="s">
        <v>189</v>
      </c>
      <c r="E21" s="13">
        <v>-97414120</v>
      </c>
    </row>
    <row r="22" spans="1:5" x14ac:dyDescent="0.25">
      <c r="A22" s="8" t="s">
        <v>287</v>
      </c>
      <c r="B22" s="11" t="str">
        <f t="shared" si="0"/>
        <v>Res_LP_BeY</v>
      </c>
      <c r="C22" s="1" t="s">
        <v>20</v>
      </c>
      <c r="D22" s="1" t="s">
        <v>243</v>
      </c>
      <c r="E22" s="13">
        <v>-117507470</v>
      </c>
    </row>
    <row r="23" spans="1:5" x14ac:dyDescent="0.25">
      <c r="A23" s="8" t="s">
        <v>288</v>
      </c>
      <c r="B23" s="11" t="str">
        <f t="shared" si="0"/>
        <v>Res_GLP_BeY</v>
      </c>
      <c r="C23" s="1" t="s">
        <v>21</v>
      </c>
      <c r="D23" s="1" t="s">
        <v>56</v>
      </c>
      <c r="E23" s="13">
        <v>12237</v>
      </c>
    </row>
    <row r="24" spans="1:5" x14ac:dyDescent="0.25">
      <c r="A24" s="8" t="s">
        <v>289</v>
      </c>
      <c r="B24" s="11" t="str">
        <f t="shared" si="0"/>
        <v>Res_LPTot_BeY</v>
      </c>
      <c r="C24" s="4" t="s">
        <v>22</v>
      </c>
      <c r="D24" s="4" t="s">
        <v>190</v>
      </c>
      <c r="E24" s="13">
        <v>-117495233</v>
      </c>
    </row>
    <row r="25" spans="1:5" x14ac:dyDescent="0.25">
      <c r="A25" s="8" t="s">
        <v>290</v>
      </c>
      <c r="B25" s="11" t="str">
        <f t="shared" si="0"/>
        <v>Res_Fm_BeY</v>
      </c>
      <c r="C25" s="1" t="s">
        <v>23</v>
      </c>
      <c r="D25" s="1" t="s">
        <v>191</v>
      </c>
      <c r="E25" s="13">
        <v>-8016875</v>
      </c>
    </row>
    <row r="26" spans="1:5" x14ac:dyDescent="0.25">
      <c r="A26" s="8" t="s">
        <v>382</v>
      </c>
      <c r="B26" s="11" t="str">
        <f t="shared" si="0"/>
        <v>Res_Okap_BeY</v>
      </c>
      <c r="C26" s="1" t="s">
        <v>24</v>
      </c>
      <c r="D26" s="1" t="s">
        <v>192</v>
      </c>
      <c r="E26" s="13">
        <v>-1005814</v>
      </c>
    </row>
    <row r="27" spans="1:5" x14ac:dyDescent="0.25">
      <c r="A27" s="8" t="s">
        <v>292</v>
      </c>
      <c r="B27" s="11" t="str">
        <f t="shared" si="0"/>
        <v>Res_Eom_BeY</v>
      </c>
      <c r="C27" s="1" t="s">
        <v>25</v>
      </c>
      <c r="D27" s="1" t="s">
        <v>57</v>
      </c>
      <c r="E27" s="13">
        <v>-1053723</v>
      </c>
    </row>
    <row r="28" spans="1:5" x14ac:dyDescent="0.25">
      <c r="A28" s="8" t="s">
        <v>293</v>
      </c>
      <c r="B28" s="11" t="str">
        <f t="shared" si="0"/>
        <v>Res_Aom_BeY</v>
      </c>
      <c r="C28" s="1" t="s">
        <v>26</v>
      </c>
      <c r="D28" s="1" t="s">
        <v>92</v>
      </c>
      <c r="E28" s="13">
        <v>-3476252</v>
      </c>
    </row>
    <row r="29" spans="1:5" x14ac:dyDescent="0.25">
      <c r="A29" s="8" t="s">
        <v>383</v>
      </c>
      <c r="B29" s="11" t="str">
        <f t="shared" si="0"/>
        <v>Res_RTv_BeY</v>
      </c>
      <c r="C29" s="1" t="s">
        <v>27</v>
      </c>
      <c r="D29" s="1" t="s">
        <v>58</v>
      </c>
      <c r="E29" s="13">
        <v>126894</v>
      </c>
    </row>
    <row r="30" spans="1:5" x14ac:dyDescent="0.25">
      <c r="A30" s="8" t="s">
        <v>319</v>
      </c>
      <c r="B30" s="11" t="str">
        <f t="shared" si="0"/>
        <v>Res_PGG_BeY</v>
      </c>
      <c r="C30" s="1" t="s">
        <v>28</v>
      </c>
      <c r="D30" s="1" t="s">
        <v>93</v>
      </c>
      <c r="E30" s="13">
        <v>8031</v>
      </c>
    </row>
    <row r="31" spans="1:5" x14ac:dyDescent="0.25">
      <c r="A31" s="8" t="s">
        <v>294</v>
      </c>
      <c r="B31" s="11" t="str">
        <f t="shared" si="0"/>
        <v>Res_DTot_BeY</v>
      </c>
      <c r="C31" s="4" t="s">
        <v>29</v>
      </c>
      <c r="D31" s="5" t="s">
        <v>201</v>
      </c>
      <c r="E31" s="13">
        <v>-4395050</v>
      </c>
    </row>
    <row r="32" spans="1:5" x14ac:dyDescent="0.25">
      <c r="A32" s="8" t="s">
        <v>326</v>
      </c>
      <c r="B32" s="11" t="str">
        <f t="shared" si="0"/>
        <v>Res_Oia_BeY</v>
      </c>
      <c r="C32" s="1" t="s">
        <v>30</v>
      </c>
      <c r="D32" s="1" t="s">
        <v>59</v>
      </c>
      <c r="E32" s="13">
        <v>-2868926</v>
      </c>
    </row>
    <row r="33" spans="1:5" x14ac:dyDescent="0.25">
      <c r="A33" s="8" t="s">
        <v>320</v>
      </c>
      <c r="B33" s="11" t="str">
        <f t="shared" si="0"/>
        <v>Res_FPTot_BeY</v>
      </c>
      <c r="C33" s="4" t="s">
        <v>31</v>
      </c>
      <c r="D33" s="4" t="s">
        <v>193</v>
      </c>
      <c r="E33" s="13">
        <v>3578235</v>
      </c>
    </row>
    <row r="34" spans="1:5" x14ac:dyDescent="0.25">
      <c r="A34" s="8" t="s">
        <v>321</v>
      </c>
      <c r="B34" s="11" t="str">
        <f t="shared" si="0"/>
        <v>Res_RSU_BeY</v>
      </c>
      <c r="C34" s="1" t="s">
        <v>32</v>
      </c>
      <c r="D34" s="1" t="s">
        <v>60</v>
      </c>
      <c r="E34" s="13">
        <v>-1579150</v>
      </c>
    </row>
    <row r="35" spans="1:5" x14ac:dyDescent="0.25">
      <c r="A35" s="8" t="s">
        <v>384</v>
      </c>
      <c r="B35" s="11" t="str">
        <f t="shared" si="0"/>
        <v>Res_Ekia_BeY</v>
      </c>
      <c r="C35" s="1" t="s">
        <v>33</v>
      </c>
      <c r="D35" s="1" t="s">
        <v>61</v>
      </c>
      <c r="E35" s="13">
        <v>1510036</v>
      </c>
    </row>
    <row r="36" spans="1:5" x14ac:dyDescent="0.25">
      <c r="A36" s="8" t="s">
        <v>385</v>
      </c>
      <c r="B36" s="11" t="str">
        <f t="shared" si="0"/>
        <v>Res_Xind_BeY</v>
      </c>
      <c r="C36" s="1" t="s">
        <v>34</v>
      </c>
      <c r="D36" s="1" t="s">
        <v>62</v>
      </c>
      <c r="E36" s="13">
        <v>2058953</v>
      </c>
    </row>
    <row r="37" spans="1:5" x14ac:dyDescent="0.25">
      <c r="A37" s="8" t="s">
        <v>386</v>
      </c>
      <c r="B37" s="11" t="str">
        <f t="shared" si="0"/>
        <v>Res_Xomk_BeY</v>
      </c>
      <c r="C37" s="1" t="s">
        <v>35</v>
      </c>
      <c r="D37" s="1" t="s">
        <v>194</v>
      </c>
      <c r="E37" s="13">
        <v>-966412</v>
      </c>
    </row>
    <row r="38" spans="1:5" x14ac:dyDescent="0.25">
      <c r="A38" s="8" t="s">
        <v>295</v>
      </c>
      <c r="B38" s="11" t="str">
        <f t="shared" si="0"/>
        <v>Res_ROA_BeY</v>
      </c>
      <c r="C38" s="1" t="s">
        <v>36</v>
      </c>
      <c r="D38" s="1" t="s">
        <v>63</v>
      </c>
      <c r="E38" s="13">
        <v>0</v>
      </c>
    </row>
    <row r="39" spans="1:5" x14ac:dyDescent="0.25">
      <c r="A39" s="8" t="s">
        <v>325</v>
      </c>
      <c r="B39" s="11" t="str">
        <f t="shared" si="0"/>
        <v>Res_RfSTot_BeY</v>
      </c>
      <c r="C39" s="4" t="s">
        <v>37</v>
      </c>
      <c r="D39" s="4" t="s">
        <v>403</v>
      </c>
      <c r="E39" s="13">
        <v>4601663</v>
      </c>
    </row>
    <row r="40" spans="1:5" x14ac:dyDescent="0.25">
      <c r="A40" s="8" t="s">
        <v>296</v>
      </c>
      <c r="B40" s="11" t="str">
        <f t="shared" si="0"/>
        <v>Res_SEk_BeY</v>
      </c>
      <c r="C40" s="1" t="s">
        <v>38</v>
      </c>
      <c r="D40" s="1" t="s">
        <v>64</v>
      </c>
      <c r="E40" s="13">
        <v>-910580</v>
      </c>
    </row>
    <row r="41" spans="1:5" x14ac:dyDescent="0.25">
      <c r="A41" s="8" t="s">
        <v>269</v>
      </c>
      <c r="B41" s="11" t="str">
        <f t="shared" si="0"/>
        <v>Res_ResTot_BeY</v>
      </c>
      <c r="C41" s="4" t="s">
        <v>39</v>
      </c>
      <c r="D41" s="4" t="s">
        <v>195</v>
      </c>
      <c r="E41" s="13">
        <v>3691082</v>
      </c>
    </row>
    <row r="42" spans="1:5" x14ac:dyDescent="0.25">
      <c r="A42" s="8"/>
      <c r="C42" s="4"/>
      <c r="D42" s="4"/>
      <c r="E42" s="4"/>
    </row>
    <row r="43" spans="1:5" x14ac:dyDescent="0.25">
      <c r="A43" s="8"/>
      <c r="C43" s="4"/>
      <c r="D43" s="4" t="s">
        <v>65</v>
      </c>
      <c r="E43" s="4"/>
    </row>
    <row r="44" spans="1:5" x14ac:dyDescent="0.25">
      <c r="A44" s="8" t="s">
        <v>297</v>
      </c>
      <c r="B44" s="11" t="str">
        <f t="shared" ref="B44:B63" si="1">"Res_"&amp;A44&amp;"_"&amp;$B$6</f>
        <v>Res_SB_BeY</v>
      </c>
      <c r="C44" s="1" t="s">
        <v>40</v>
      </c>
      <c r="D44" s="1" t="s">
        <v>85</v>
      </c>
      <c r="E44" s="13">
        <v>5035234</v>
      </c>
    </row>
    <row r="45" spans="1:5" x14ac:dyDescent="0.25">
      <c r="A45" s="8" t="s">
        <v>322</v>
      </c>
      <c r="B45" s="11" t="str">
        <f t="shared" si="1"/>
        <v>Res_SAF_BeY</v>
      </c>
      <c r="C45" s="1" t="s">
        <v>41</v>
      </c>
      <c r="D45" s="1" t="s">
        <v>86</v>
      </c>
      <c r="E45" s="13">
        <v>-252801</v>
      </c>
    </row>
    <row r="46" spans="1:5" x14ac:dyDescent="0.25">
      <c r="A46" s="8" t="s">
        <v>323</v>
      </c>
      <c r="B46" s="11" t="str">
        <f t="shared" si="1"/>
        <v>Res_SPh_BeY</v>
      </c>
      <c r="C46" s="1" t="s">
        <v>42</v>
      </c>
      <c r="D46" s="1" t="s">
        <v>87</v>
      </c>
      <c r="E46" s="13">
        <v>-293510</v>
      </c>
    </row>
    <row r="47" spans="1:5" x14ac:dyDescent="0.25">
      <c r="A47" s="8" t="s">
        <v>313</v>
      </c>
      <c r="B47" s="11" t="str">
        <f t="shared" si="1"/>
        <v>Res_SFRm_BeY</v>
      </c>
      <c r="C47" s="1" t="s">
        <v>43</v>
      </c>
      <c r="D47" s="1" t="s">
        <v>196</v>
      </c>
      <c r="E47" s="13">
        <v>-510843</v>
      </c>
    </row>
    <row r="48" spans="1:5" x14ac:dyDescent="0.25">
      <c r="A48" s="8" t="s">
        <v>298</v>
      </c>
      <c r="B48" s="11" t="str">
        <f t="shared" si="1"/>
        <v>Res_SGP_BeY</v>
      </c>
      <c r="C48" s="1" t="s">
        <v>44</v>
      </c>
      <c r="D48" s="1" t="s">
        <v>88</v>
      </c>
      <c r="E48" s="13">
        <v>1393</v>
      </c>
    </row>
    <row r="49" spans="1:5" x14ac:dyDescent="0.25">
      <c r="A49" s="8" t="s">
        <v>309</v>
      </c>
      <c r="B49" s="11" t="str">
        <f t="shared" si="1"/>
        <v>Res_SPTot_BeY</v>
      </c>
      <c r="C49" s="4" t="s">
        <v>45</v>
      </c>
      <c r="D49" s="4" t="s">
        <v>198</v>
      </c>
      <c r="E49" s="13">
        <v>3979472</v>
      </c>
    </row>
    <row r="50" spans="1:5" x14ac:dyDescent="0.25">
      <c r="A50" s="8" t="s">
        <v>299</v>
      </c>
      <c r="B50" s="11" t="str">
        <f t="shared" si="1"/>
        <v>Res_SFR_BeY</v>
      </c>
      <c r="C50" s="1" t="s">
        <v>66</v>
      </c>
      <c r="D50" s="1" t="s">
        <v>89</v>
      </c>
      <c r="E50" s="13">
        <v>-117823</v>
      </c>
    </row>
    <row r="51" spans="1:5" x14ac:dyDescent="0.25">
      <c r="A51" s="8" t="s">
        <v>300</v>
      </c>
      <c r="B51" s="11" t="str">
        <f t="shared" si="1"/>
        <v>Res_SUE_BeY</v>
      </c>
      <c r="C51" s="1" t="s">
        <v>67</v>
      </c>
      <c r="D51" s="1" t="s">
        <v>90</v>
      </c>
      <c r="E51" s="13">
        <v>-4085460</v>
      </c>
    </row>
    <row r="52" spans="1:5" x14ac:dyDescent="0.25">
      <c r="A52" s="8" t="s">
        <v>301</v>
      </c>
      <c r="B52" s="11" t="str">
        <f t="shared" si="1"/>
        <v>Res_SMG_BeY</v>
      </c>
      <c r="C52" s="1" t="s">
        <v>68</v>
      </c>
      <c r="D52" s="1" t="s">
        <v>53</v>
      </c>
      <c r="E52" s="13">
        <v>198412</v>
      </c>
    </row>
    <row r="53" spans="1:5" x14ac:dyDescent="0.25">
      <c r="A53" s="8" t="s">
        <v>302</v>
      </c>
      <c r="B53" s="11" t="str">
        <f t="shared" si="1"/>
        <v>Res_SEh_BeY</v>
      </c>
      <c r="C53" s="1" t="s">
        <v>69</v>
      </c>
      <c r="D53" s="1" t="s">
        <v>54</v>
      </c>
      <c r="E53" s="13">
        <v>-1385958</v>
      </c>
    </row>
    <row r="54" spans="1:5" x14ac:dyDescent="0.25">
      <c r="A54" s="8" t="s">
        <v>310</v>
      </c>
      <c r="B54" s="11" t="str">
        <f t="shared" si="1"/>
        <v>Res_SRm_BeY</v>
      </c>
      <c r="C54" s="1" t="s">
        <v>70</v>
      </c>
      <c r="D54" s="1" t="s">
        <v>197</v>
      </c>
      <c r="E54" s="13">
        <v>-260029</v>
      </c>
    </row>
    <row r="55" spans="1:5" x14ac:dyDescent="0.25">
      <c r="A55" s="8" t="s">
        <v>303</v>
      </c>
      <c r="B55" s="11" t="str">
        <f t="shared" si="1"/>
        <v>Res_SGEh_BeY</v>
      </c>
      <c r="C55" s="1" t="s">
        <v>71</v>
      </c>
      <c r="D55" s="1" t="s">
        <v>55</v>
      </c>
      <c r="E55" s="13">
        <v>16029</v>
      </c>
    </row>
    <row r="56" spans="1:5" x14ac:dyDescent="0.25">
      <c r="A56" s="8" t="s">
        <v>311</v>
      </c>
      <c r="B56" s="11" t="str">
        <f t="shared" si="1"/>
        <v>Res_SETot_BeY</v>
      </c>
      <c r="C56" s="4" t="s">
        <v>72</v>
      </c>
      <c r="D56" s="5" t="s">
        <v>199</v>
      </c>
      <c r="E56" s="13">
        <v>-5517007</v>
      </c>
    </row>
    <row r="57" spans="1:5" x14ac:dyDescent="0.25">
      <c r="A57" s="8" t="s">
        <v>304</v>
      </c>
      <c r="B57" s="11" t="str">
        <f t="shared" si="1"/>
        <v>Res_SBP_BeY</v>
      </c>
      <c r="C57" s="1" t="s">
        <v>73</v>
      </c>
      <c r="D57" s="1" t="s">
        <v>91</v>
      </c>
      <c r="E57" s="13">
        <v>-112302</v>
      </c>
    </row>
    <row r="58" spans="1:5" x14ac:dyDescent="0.25">
      <c r="A58" s="8" t="s">
        <v>305</v>
      </c>
      <c r="B58" s="11" t="str">
        <f t="shared" si="1"/>
        <v>Res_SEom_BeY</v>
      </c>
      <c r="C58" s="1" t="s">
        <v>74</v>
      </c>
      <c r="D58" s="1" t="s">
        <v>57</v>
      </c>
      <c r="E58" s="13">
        <v>-205653</v>
      </c>
    </row>
    <row r="59" spans="1:5" x14ac:dyDescent="0.25">
      <c r="A59" s="8" t="s">
        <v>306</v>
      </c>
      <c r="B59" s="11" t="str">
        <f t="shared" si="1"/>
        <v>Res_SAdm_BeY</v>
      </c>
      <c r="C59" s="1" t="s">
        <v>75</v>
      </c>
      <c r="D59" s="1" t="s">
        <v>92</v>
      </c>
      <c r="E59" s="13">
        <v>-264829</v>
      </c>
    </row>
    <row r="60" spans="1:5" x14ac:dyDescent="0.25">
      <c r="A60" s="8" t="s">
        <v>324</v>
      </c>
      <c r="B60" s="11" t="str">
        <f t="shared" si="1"/>
        <v>Res_SPGG_BeY</v>
      </c>
      <c r="C60" s="1" t="s">
        <v>76</v>
      </c>
      <c r="D60" s="1" t="s">
        <v>93</v>
      </c>
      <c r="E60" s="13">
        <v>28842</v>
      </c>
    </row>
    <row r="61" spans="1:5" x14ac:dyDescent="0.25">
      <c r="A61" s="8" t="s">
        <v>307</v>
      </c>
      <c r="B61" s="11" t="str">
        <f t="shared" si="1"/>
        <v>Res_SDTot_BeY</v>
      </c>
      <c r="C61" s="4" t="s">
        <v>77</v>
      </c>
      <c r="D61" s="4" t="s">
        <v>200</v>
      </c>
      <c r="E61" s="13">
        <v>-441639</v>
      </c>
    </row>
    <row r="62" spans="1:5" x14ac:dyDescent="0.25">
      <c r="A62" s="8" t="s">
        <v>308</v>
      </c>
      <c r="B62" s="11" t="str">
        <f t="shared" si="1"/>
        <v>Res_SSU_BeY</v>
      </c>
      <c r="C62" s="1" t="s">
        <v>78</v>
      </c>
      <c r="D62" s="1" t="s">
        <v>94</v>
      </c>
      <c r="E62" s="13">
        <v>630149</v>
      </c>
    </row>
    <row r="63" spans="1:5" ht="26.25" customHeight="1" x14ac:dyDescent="0.25">
      <c r="A63" s="8" t="s">
        <v>312</v>
      </c>
      <c r="B63" s="11" t="str">
        <f t="shared" si="1"/>
        <v>Res_SRTot_BeY</v>
      </c>
      <c r="C63" s="4" t="s">
        <v>79</v>
      </c>
      <c r="D63" s="5" t="s">
        <v>202</v>
      </c>
      <c r="E63" s="13">
        <v>-1579150</v>
      </c>
    </row>
    <row r="64" spans="1:5" x14ac:dyDescent="0.25"/>
  </sheetData>
  <sheetProtection algorithmName="SHA-512" hashValue="hX7/o4wlNlHh52vDUX3TLdDGsOeS4+nsk2hHUoVmusI3gYkc4wFxcUTHd8yW966MFWfpWZn2oBLJIYm840KCTA==" saltValue="O6kE2+J5anKV6eYRj3XkoA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&amp;C&amp;G</oddHeader>
  </headerFooter>
  <rowBreaks count="1" manualBreakCount="1">
    <brk id="31" max="16383" man="1"/>
  </rowBreaks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25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style="11" hidden="1" customWidth="1"/>
    <col min="3" max="3" width="5" style="11" customWidth="1"/>
    <col min="4" max="4" width="70" style="17" customWidth="1"/>
    <col min="5" max="5" width="12.140625" style="11" customWidth="1"/>
    <col min="6" max="6" width="9.140625" style="11" customWidth="1"/>
    <col min="7" max="16384" width="9.140625" style="11" hidden="1"/>
  </cols>
  <sheetData>
    <row r="1" spans="1:5" x14ac:dyDescent="0.25">
      <c r="C1" s="75" t="s">
        <v>701</v>
      </c>
      <c r="D1" s="75"/>
    </row>
    <row r="2" spans="1:5" x14ac:dyDescent="0.25"/>
    <row r="3" spans="1:5" x14ac:dyDescent="0.25"/>
    <row r="4" spans="1:5" ht="29.25" customHeight="1" x14ac:dyDescent="0.25">
      <c r="C4" s="89" t="s">
        <v>1082</v>
      </c>
      <c r="D4" s="90"/>
      <c r="E4" s="90"/>
    </row>
    <row r="5" spans="1:5" ht="15" customHeight="1" x14ac:dyDescent="0.25">
      <c r="C5" s="74" t="s">
        <v>187</v>
      </c>
      <c r="D5" s="74"/>
      <c r="E5" s="74"/>
    </row>
    <row r="6" spans="1:5" ht="26.25" customHeight="1" x14ac:dyDescent="0.25">
      <c r="C6" s="1"/>
      <c r="D6" s="5"/>
      <c r="E6" s="2" t="s">
        <v>768</v>
      </c>
    </row>
    <row r="7" spans="1:5" ht="15" customHeight="1" x14ac:dyDescent="0.25">
      <c r="B7" s="8" t="s">
        <v>861</v>
      </c>
      <c r="C7" s="1"/>
      <c r="D7" s="5" t="s">
        <v>832</v>
      </c>
      <c r="E7" s="2"/>
    </row>
    <row r="8" spans="1:5" ht="15" customHeight="1" x14ac:dyDescent="0.25">
      <c r="A8" s="3" t="s">
        <v>1035</v>
      </c>
      <c r="B8" s="11" t="str">
        <f>"PRU_"&amp;$B$7&amp;"_"&amp;A8</f>
        <v>PRU_PeRe_Htb</v>
      </c>
      <c r="C8" s="1" t="s">
        <v>5</v>
      </c>
      <c r="D8" s="15" t="s">
        <v>1034</v>
      </c>
      <c r="E8" s="13">
        <v>27</v>
      </c>
    </row>
    <row r="9" spans="1:5" ht="15" customHeight="1" x14ac:dyDescent="0.25">
      <c r="A9" s="2"/>
      <c r="C9" s="1"/>
      <c r="D9" s="5" t="s">
        <v>835</v>
      </c>
      <c r="E9" s="2"/>
    </row>
    <row r="10" spans="1:5" ht="15" customHeight="1" x14ac:dyDescent="0.25">
      <c r="A10" s="3" t="s">
        <v>837</v>
      </c>
      <c r="B10" s="11" t="str">
        <f>"PRU_"&amp;$B$7&amp;"_"&amp;A10</f>
        <v>PRU_PeRe_Lon</v>
      </c>
      <c r="C10" s="1" t="s">
        <v>6</v>
      </c>
      <c r="D10" s="15" t="s">
        <v>836</v>
      </c>
      <c r="E10" s="13">
        <v>7112</v>
      </c>
    </row>
    <row r="11" spans="1:5" ht="15" customHeight="1" x14ac:dyDescent="0.25">
      <c r="A11" s="3" t="s">
        <v>839</v>
      </c>
      <c r="B11" s="11" t="str">
        <f>"PRU_"&amp;$B$7&amp;"_"&amp;A11</f>
        <v>PRU_PeRe_Pen</v>
      </c>
      <c r="C11" s="1" t="s">
        <v>7</v>
      </c>
      <c r="D11" s="15" t="s">
        <v>838</v>
      </c>
      <c r="E11" s="13">
        <v>731</v>
      </c>
    </row>
    <row r="12" spans="1:5" ht="15" customHeight="1" x14ac:dyDescent="0.25">
      <c r="A12" s="3" t="s">
        <v>1036</v>
      </c>
      <c r="B12" s="11" t="str">
        <f>"PRU_"&amp;$B$7&amp;"_"&amp;A12</f>
        <v>PRU_PeRe_USS</v>
      </c>
      <c r="C12" s="1" t="s">
        <v>8</v>
      </c>
      <c r="D12" s="15" t="s">
        <v>840</v>
      </c>
      <c r="E12" s="13">
        <v>95</v>
      </c>
    </row>
    <row r="13" spans="1:5" ht="15" customHeight="1" x14ac:dyDescent="0.25">
      <c r="A13" s="3" t="s">
        <v>843</v>
      </c>
      <c r="B13" s="11" t="str">
        <f>"PRU_"&amp;$B$7&amp;"_"&amp;A13</f>
        <v>PRU_PeRe_Afg</v>
      </c>
      <c r="C13" s="1" t="s">
        <v>9</v>
      </c>
      <c r="D13" s="15" t="s">
        <v>842</v>
      </c>
      <c r="E13" s="13">
        <v>1251</v>
      </c>
    </row>
    <row r="14" spans="1:5" ht="15" customHeight="1" x14ac:dyDescent="0.25">
      <c r="A14" s="3" t="s">
        <v>845</v>
      </c>
      <c r="B14" s="11" t="str">
        <f>"PRU_"&amp;$B$7&amp;"_"&amp;A14</f>
        <v>PRU_PeRe_PuTot</v>
      </c>
      <c r="C14" s="4" t="s">
        <v>10</v>
      </c>
      <c r="D14" s="5" t="s">
        <v>844</v>
      </c>
      <c r="E14" s="13">
        <v>9189</v>
      </c>
    </row>
    <row r="15" spans="1:5" ht="15" customHeight="1" x14ac:dyDescent="0.25">
      <c r="A15" s="2"/>
      <c r="C15" s="1"/>
      <c r="D15" s="5" t="s">
        <v>846</v>
      </c>
      <c r="E15" s="2"/>
    </row>
    <row r="16" spans="1:5" ht="15" customHeight="1" x14ac:dyDescent="0.25">
      <c r="A16" s="3" t="s">
        <v>848</v>
      </c>
      <c r="B16" s="11" t="str">
        <f>"PRU_"&amp;$B$7&amp;"_"&amp;A16</f>
        <v>PRU_PeRe_Rep</v>
      </c>
      <c r="C16" s="1" t="s">
        <v>11</v>
      </c>
      <c r="D16" s="15" t="s">
        <v>847</v>
      </c>
      <c r="E16" s="13">
        <v>0</v>
      </c>
    </row>
    <row r="17" spans="1:5" ht="15" customHeight="1" x14ac:dyDescent="0.25">
      <c r="A17" s="3" t="s">
        <v>1037</v>
      </c>
      <c r="B17" s="11" t="str">
        <f>"PRU_"&amp;$B$7&amp;"_"&amp;A17</f>
        <v>PRU_PeRe_Best</v>
      </c>
      <c r="C17" s="1" t="s">
        <v>12</v>
      </c>
      <c r="D17" s="15" t="s">
        <v>849</v>
      </c>
      <c r="E17" s="13">
        <v>656</v>
      </c>
    </row>
    <row r="18" spans="1:5" ht="15" customHeight="1" x14ac:dyDescent="0.25">
      <c r="A18" s="3" t="s">
        <v>852</v>
      </c>
      <c r="B18" s="11" t="str">
        <f>"PRU_"&amp;$B$7&amp;"_"&amp;A18</f>
        <v>PRU_PeRe_Dir</v>
      </c>
      <c r="C18" s="1" t="s">
        <v>13</v>
      </c>
      <c r="D18" s="15" t="s">
        <v>851</v>
      </c>
      <c r="E18" s="13">
        <v>4538</v>
      </c>
    </row>
    <row r="19" spans="1:5" ht="15" customHeight="1" x14ac:dyDescent="0.25">
      <c r="A19" s="2"/>
      <c r="C19" s="1"/>
      <c r="D19" s="5" t="s">
        <v>853</v>
      </c>
      <c r="E19" s="2"/>
    </row>
    <row r="20" spans="1:5" ht="15" customHeight="1" x14ac:dyDescent="0.25">
      <c r="A20" s="3" t="s">
        <v>1038</v>
      </c>
      <c r="B20" s="11" t="str">
        <f>"PRU_"&amp;$B$7&amp;"_"&amp;A20</f>
        <v>PRU_PeRe_TBest</v>
      </c>
      <c r="C20" s="1" t="s">
        <v>14</v>
      </c>
      <c r="D20" s="15" t="s">
        <v>854</v>
      </c>
      <c r="E20" s="13">
        <v>0</v>
      </c>
    </row>
    <row r="21" spans="1:5" ht="15" customHeight="1" x14ac:dyDescent="0.25">
      <c r="A21" s="2"/>
      <c r="C21" s="1"/>
      <c r="D21" s="15"/>
      <c r="E21" s="2"/>
    </row>
    <row r="22" spans="1:5" ht="15" customHeight="1" x14ac:dyDescent="0.25">
      <c r="A22" s="2"/>
      <c r="C22" s="1"/>
      <c r="D22" s="5" t="s">
        <v>856</v>
      </c>
      <c r="E22" s="2"/>
    </row>
    <row r="23" spans="1:5" ht="28.5" customHeight="1" x14ac:dyDescent="0.25">
      <c r="A23" s="3" t="s">
        <v>858</v>
      </c>
      <c r="B23" s="11" t="str">
        <f t="shared" ref="B23" si="0">"PRU_"&amp;$B$7&amp;"_"&amp;A23</f>
        <v>PRU_PeRe_RhTot</v>
      </c>
      <c r="C23" s="4" t="s">
        <v>21</v>
      </c>
      <c r="D23" s="5" t="s">
        <v>1081</v>
      </c>
      <c r="E23" s="13">
        <v>1674</v>
      </c>
    </row>
    <row r="24" spans="1:5" x14ac:dyDescent="0.25"/>
    <row r="25" spans="1:5" hidden="1" x14ac:dyDescent="0.25">
      <c r="D25" s="14"/>
    </row>
  </sheetData>
  <sheetProtection algorithmName="SHA-512" hashValue="l/IUIWq+wq/+l7W8suDB6ILVZLGJYJN8lD+YpCYs5cb/KurUvNl4plJIxpfB49Xd/7kjTcZJdPQqCINwbvH8tA==" saltValue="k91wFBXqCifl4fSJF45mEQ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H29"/>
  <sheetViews>
    <sheetView showGridLines="0" topLeftCell="B1" zoomScaleNormal="100" workbookViewId="0">
      <selection activeCell="B1" sqref="B1:C1"/>
    </sheetView>
  </sheetViews>
  <sheetFormatPr defaultColWidth="0" defaultRowHeight="15" zeroHeight="1" x14ac:dyDescent="0.25"/>
  <cols>
    <col min="1" max="1" width="0" style="11" hidden="1" customWidth="1"/>
    <col min="2" max="2" width="5.140625" style="11" customWidth="1"/>
    <col min="3" max="3" width="50.28515625" style="17" customWidth="1"/>
    <col min="4" max="6" width="23.7109375" style="11" customWidth="1"/>
    <col min="7" max="7" width="6.28515625" style="11" customWidth="1"/>
    <col min="8" max="8" width="13.28515625" style="11" hidden="1" customWidth="1"/>
    <col min="9" max="16384" width="9.140625" style="11" hidden="1"/>
  </cols>
  <sheetData>
    <row r="1" spans="1:6" x14ac:dyDescent="0.25">
      <c r="B1" s="75" t="s">
        <v>701</v>
      </c>
      <c r="C1" s="75"/>
    </row>
    <row r="2" spans="1:6" x14ac:dyDescent="0.25"/>
    <row r="3" spans="1:6" x14ac:dyDescent="0.25"/>
    <row r="4" spans="1:6" ht="30" customHeight="1" x14ac:dyDescent="0.25">
      <c r="B4" s="92" t="s">
        <v>1083</v>
      </c>
      <c r="C4" s="93"/>
      <c r="D4" s="93"/>
      <c r="E4" s="93"/>
      <c r="F4" s="93"/>
    </row>
    <row r="5" spans="1:6" ht="15" customHeight="1" x14ac:dyDescent="0.25">
      <c r="B5" s="74" t="s">
        <v>862</v>
      </c>
      <c r="C5" s="74"/>
      <c r="D5" s="74"/>
      <c r="E5" s="74"/>
      <c r="F5" s="74"/>
    </row>
    <row r="6" spans="1:6" ht="37.5" customHeight="1" x14ac:dyDescent="0.25">
      <c r="A6" s="14" t="s">
        <v>245</v>
      </c>
      <c r="B6" s="1"/>
      <c r="C6" s="5"/>
      <c r="D6" s="2" t="s">
        <v>1039</v>
      </c>
      <c r="E6" s="2" t="s">
        <v>1040</v>
      </c>
      <c r="F6" s="2" t="s">
        <v>1041</v>
      </c>
    </row>
    <row r="7" spans="1:6" ht="16.5" customHeight="1" x14ac:dyDescent="0.25">
      <c r="A7" s="8" t="s">
        <v>1046</v>
      </c>
      <c r="B7" s="1" t="s">
        <v>5</v>
      </c>
      <c r="C7" s="15" t="s">
        <v>1042</v>
      </c>
      <c r="D7" s="13">
        <v>1384513</v>
      </c>
      <c r="E7" s="13">
        <v>1951829</v>
      </c>
      <c r="F7" s="13">
        <v>94153</v>
      </c>
    </row>
    <row r="8" spans="1:6" x14ac:dyDescent="0.25">
      <c r="A8" s="8" t="s">
        <v>1048</v>
      </c>
      <c r="B8" s="1" t="s">
        <v>6</v>
      </c>
      <c r="C8" s="15" t="s">
        <v>1047</v>
      </c>
      <c r="D8" s="13">
        <v>1344535</v>
      </c>
      <c r="E8" s="13">
        <v>1266763</v>
      </c>
      <c r="F8" s="13">
        <v>194054</v>
      </c>
    </row>
    <row r="9" spans="1:6" x14ac:dyDescent="0.25">
      <c r="A9" s="8" t="s">
        <v>1050</v>
      </c>
      <c r="B9" s="4" t="s">
        <v>7</v>
      </c>
      <c r="C9" s="5" t="s">
        <v>1049</v>
      </c>
      <c r="D9" s="13">
        <v>2729048</v>
      </c>
      <c r="E9" s="13">
        <v>3218592</v>
      </c>
      <c r="F9" s="13">
        <v>288207</v>
      </c>
    </row>
    <row r="10" spans="1:6" x14ac:dyDescent="0.25">
      <c r="A10" s="8" t="s">
        <v>1052</v>
      </c>
      <c r="B10" s="1" t="s">
        <v>8</v>
      </c>
      <c r="C10" s="15" t="s">
        <v>1051</v>
      </c>
      <c r="D10" s="13">
        <v>0</v>
      </c>
      <c r="E10" s="13">
        <v>0</v>
      </c>
      <c r="F10" s="13">
        <v>0</v>
      </c>
    </row>
    <row r="11" spans="1:6" x14ac:dyDescent="0.25">
      <c r="A11" s="8" t="s">
        <v>1054</v>
      </c>
      <c r="B11" s="1" t="s">
        <v>9</v>
      </c>
      <c r="C11" s="15" t="s">
        <v>1053</v>
      </c>
      <c r="D11" s="13">
        <v>914380</v>
      </c>
      <c r="E11" s="13">
        <v>846513</v>
      </c>
      <c r="F11" s="13">
        <v>-66141</v>
      </c>
    </row>
    <row r="12" spans="1:6" x14ac:dyDescent="0.25">
      <c r="A12" s="8" t="s">
        <v>1056</v>
      </c>
      <c r="B12" s="1" t="s">
        <v>10</v>
      </c>
      <c r="C12" s="15" t="s">
        <v>1055</v>
      </c>
      <c r="D12" s="13">
        <v>0</v>
      </c>
      <c r="E12" s="13">
        <v>0</v>
      </c>
      <c r="F12" s="13">
        <v>0</v>
      </c>
    </row>
    <row r="13" spans="1:6" x14ac:dyDescent="0.25">
      <c r="A13" s="8" t="s">
        <v>1058</v>
      </c>
      <c r="B13" s="1" t="s">
        <v>11</v>
      </c>
      <c r="C13" s="15" t="s">
        <v>1057</v>
      </c>
      <c r="D13" s="13">
        <v>3563118</v>
      </c>
      <c r="E13" s="13">
        <v>2353979</v>
      </c>
      <c r="F13" s="13">
        <v>-1281714</v>
      </c>
    </row>
    <row r="14" spans="1:6" x14ac:dyDescent="0.25">
      <c r="A14" s="8" t="s">
        <v>1060</v>
      </c>
      <c r="B14" s="1" t="s">
        <v>12</v>
      </c>
      <c r="C14" s="15" t="s">
        <v>1059</v>
      </c>
      <c r="D14" s="13">
        <v>87504</v>
      </c>
      <c r="E14" s="13">
        <v>168557</v>
      </c>
      <c r="F14" s="13">
        <v>43228</v>
      </c>
    </row>
    <row r="15" spans="1:6" x14ac:dyDescent="0.25">
      <c r="A15" s="8" t="s">
        <v>1062</v>
      </c>
      <c r="B15" s="4" t="s">
        <v>13</v>
      </c>
      <c r="C15" s="5" t="s">
        <v>1061</v>
      </c>
      <c r="D15" s="13">
        <v>4565002</v>
      </c>
      <c r="E15" s="13">
        <v>3369049</v>
      </c>
      <c r="F15" s="13">
        <v>-1304627</v>
      </c>
    </row>
    <row r="16" spans="1:6" x14ac:dyDescent="0.25">
      <c r="A16" s="8" t="s">
        <v>1064</v>
      </c>
      <c r="B16" s="1" t="s">
        <v>14</v>
      </c>
      <c r="C16" s="15" t="s">
        <v>1063</v>
      </c>
      <c r="D16" s="13">
        <v>7499555</v>
      </c>
      <c r="E16" s="13">
        <v>6826978</v>
      </c>
      <c r="F16" s="13">
        <v>-959951</v>
      </c>
    </row>
    <row r="17" spans="1:6" x14ac:dyDescent="0.25">
      <c r="A17" s="8" t="s">
        <v>1066</v>
      </c>
      <c r="B17" s="1" t="s">
        <v>15</v>
      </c>
      <c r="C17" s="15" t="s">
        <v>1065</v>
      </c>
      <c r="D17" s="13">
        <v>13421450</v>
      </c>
      <c r="E17" s="13">
        <v>14535071</v>
      </c>
      <c r="F17" s="13">
        <v>455373</v>
      </c>
    </row>
    <row r="18" spans="1:6" x14ac:dyDescent="0.25">
      <c r="A18" s="8" t="s">
        <v>1067</v>
      </c>
      <c r="B18" s="1" t="s">
        <v>16</v>
      </c>
      <c r="C18" s="15" t="s">
        <v>876</v>
      </c>
      <c r="D18" s="13">
        <v>4046728</v>
      </c>
      <c r="E18" s="13">
        <v>3999530</v>
      </c>
      <c r="F18" s="13">
        <v>-131421</v>
      </c>
    </row>
    <row r="19" spans="1:6" x14ac:dyDescent="0.25">
      <c r="A19" s="8" t="s">
        <v>1069</v>
      </c>
      <c r="B19" s="1" t="s">
        <v>17</v>
      </c>
      <c r="C19" s="15" t="s">
        <v>1068</v>
      </c>
      <c r="D19" s="13">
        <v>1470825</v>
      </c>
      <c r="E19" s="13">
        <v>1493238</v>
      </c>
      <c r="F19" s="13">
        <v>-166</v>
      </c>
    </row>
    <row r="20" spans="1:6" ht="25.5" x14ac:dyDescent="0.25">
      <c r="A20" s="8" t="s">
        <v>1071</v>
      </c>
      <c r="B20" s="1" t="s">
        <v>18</v>
      </c>
      <c r="C20" s="15" t="s">
        <v>1070</v>
      </c>
      <c r="D20" s="13">
        <v>4447352</v>
      </c>
      <c r="E20" s="13">
        <v>4106145</v>
      </c>
      <c r="F20" s="13">
        <v>-601384</v>
      </c>
    </row>
    <row r="21" spans="1:6" x14ac:dyDescent="0.25">
      <c r="A21" s="8" t="s">
        <v>1073</v>
      </c>
      <c r="B21" s="1" t="s">
        <v>19</v>
      </c>
      <c r="C21" s="15" t="s">
        <v>1072</v>
      </c>
      <c r="D21" s="13">
        <v>7223278</v>
      </c>
      <c r="E21" s="13">
        <v>7986119</v>
      </c>
      <c r="F21" s="13">
        <v>715123</v>
      </c>
    </row>
    <row r="22" spans="1:6" ht="15" customHeight="1" x14ac:dyDescent="0.25">
      <c r="A22" s="8" t="s">
        <v>1075</v>
      </c>
      <c r="B22" s="4" t="s">
        <v>20</v>
      </c>
      <c r="C22" s="5" t="s">
        <v>1074</v>
      </c>
      <c r="D22" s="13">
        <v>38109188</v>
      </c>
      <c r="E22" s="13">
        <v>38947081</v>
      </c>
      <c r="F22" s="13">
        <v>-522426</v>
      </c>
    </row>
    <row r="23" spans="1:6" x14ac:dyDescent="0.25">
      <c r="A23" s="8" t="s">
        <v>803</v>
      </c>
      <c r="B23" s="1" t="s">
        <v>21</v>
      </c>
      <c r="C23" s="15" t="s">
        <v>1076</v>
      </c>
      <c r="D23" s="13">
        <v>2282271</v>
      </c>
      <c r="E23" s="13">
        <v>1613708</v>
      </c>
      <c r="F23" s="13">
        <v>-493652</v>
      </c>
    </row>
    <row r="24" spans="1:6" x14ac:dyDescent="0.25">
      <c r="A24" s="8" t="s">
        <v>1078</v>
      </c>
      <c r="B24" s="1" t="s">
        <v>22</v>
      </c>
      <c r="C24" s="15" t="s">
        <v>1077</v>
      </c>
      <c r="D24" s="13">
        <v>1785078</v>
      </c>
      <c r="E24" s="13">
        <v>1010053</v>
      </c>
      <c r="F24" s="13">
        <v>-727885</v>
      </c>
    </row>
    <row r="25" spans="1:6" ht="27" customHeight="1" x14ac:dyDescent="0.25">
      <c r="A25" s="8" t="s">
        <v>806</v>
      </c>
      <c r="B25" s="1" t="s">
        <v>23</v>
      </c>
      <c r="C25" s="15" t="s">
        <v>888</v>
      </c>
      <c r="D25" s="13">
        <v>1489357</v>
      </c>
      <c r="E25" s="13">
        <v>2993444</v>
      </c>
      <c r="F25" s="13">
        <v>0</v>
      </c>
    </row>
    <row r="26" spans="1:6" x14ac:dyDescent="0.25"/>
    <row r="27" spans="1:6" hidden="1" x14ac:dyDescent="0.25"/>
    <row r="28" spans="1:6" hidden="1" x14ac:dyDescent="0.25">
      <c r="D28" s="17"/>
    </row>
    <row r="29" spans="1:6" hidden="1" x14ac:dyDescent="0.25">
      <c r="D29" s="16" t="s">
        <v>1043</v>
      </c>
      <c r="E29" s="16" t="s">
        <v>1044</v>
      </c>
      <c r="F29" s="16" t="s">
        <v>1045</v>
      </c>
    </row>
  </sheetData>
  <sheetProtection algorithmName="SHA-512" hashValue="sapZPsDP6mGy2rxGHIy9mZA/AdkqQioBHBGsgU47ityhVv1fYyl/yicYCXF/uIwCtHwA8ME7rlpOIxRsYPi5Aw==" saltValue="2GkDIUzNKKD/0XzirOZyIw==" spinCount="100000" sheet="1" objects="1" scenarios="1"/>
  <mergeCells count="3">
    <mergeCell ref="B4:F4"/>
    <mergeCell ref="B5:F5"/>
    <mergeCell ref="B1:C1"/>
  </mergeCells>
  <hyperlinks>
    <hyperlink ref="B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N17"/>
  <sheetViews>
    <sheetView showGridLines="0" topLeftCell="B1" zoomScaleNormal="100" workbookViewId="0">
      <selection activeCell="B1" sqref="B1:C1"/>
    </sheetView>
  </sheetViews>
  <sheetFormatPr defaultColWidth="0" defaultRowHeight="15" zeroHeight="1" x14ac:dyDescent="0.25"/>
  <cols>
    <col min="1" max="1" width="0" style="11" hidden="1" customWidth="1"/>
    <col min="2" max="2" width="5.140625" style="11" customWidth="1"/>
    <col min="3" max="3" width="41.140625" style="17" customWidth="1"/>
    <col min="4" max="12" width="20.140625" style="11" customWidth="1"/>
    <col min="13" max="13" width="6.28515625" style="11" customWidth="1"/>
    <col min="14" max="14" width="13.28515625" style="11" hidden="1" customWidth="1"/>
    <col min="15" max="16384" width="9.140625" style="11" hidden="1"/>
  </cols>
  <sheetData>
    <row r="1" spans="1:12" x14ac:dyDescent="0.25">
      <c r="B1" s="75" t="s">
        <v>701</v>
      </c>
      <c r="C1" s="75"/>
    </row>
    <row r="2" spans="1:12" x14ac:dyDescent="0.25"/>
    <row r="3" spans="1:12" x14ac:dyDescent="0.25"/>
    <row r="4" spans="1:12" ht="30" customHeight="1" x14ac:dyDescent="0.25">
      <c r="B4" s="92" t="s">
        <v>1084</v>
      </c>
      <c r="C4" s="93"/>
      <c r="D4" s="93"/>
      <c r="E4" s="93"/>
      <c r="F4" s="93"/>
      <c r="G4" s="93"/>
      <c r="H4" s="93"/>
      <c r="I4" s="93"/>
      <c r="J4" s="93"/>
      <c r="K4" s="93"/>
      <c r="L4" s="94"/>
    </row>
    <row r="5" spans="1:12" ht="14.25" customHeight="1" x14ac:dyDescent="0.25">
      <c r="B5" s="74" t="s">
        <v>1002</v>
      </c>
      <c r="C5" s="74"/>
      <c r="D5" s="74"/>
      <c r="E5" s="74"/>
      <c r="F5" s="74"/>
      <c r="G5" s="74"/>
      <c r="H5" s="74"/>
      <c r="I5" s="74"/>
      <c r="J5" s="74"/>
      <c r="K5" s="74"/>
      <c r="L5" s="74"/>
    </row>
    <row r="6" spans="1:12" ht="54" customHeight="1" x14ac:dyDescent="0.25">
      <c r="A6" s="14" t="s">
        <v>245</v>
      </c>
      <c r="B6" s="1"/>
      <c r="C6" s="5"/>
      <c r="D6" s="2" t="s">
        <v>1003</v>
      </c>
      <c r="E6" s="2" t="s">
        <v>1004</v>
      </c>
      <c r="F6" s="2" t="s">
        <v>1005</v>
      </c>
      <c r="G6" s="2" t="s">
        <v>1006</v>
      </c>
      <c r="H6" s="2" t="s">
        <v>1007</v>
      </c>
      <c r="I6" s="2" t="s">
        <v>1008</v>
      </c>
      <c r="J6" s="2" t="s">
        <v>1009</v>
      </c>
      <c r="K6" s="2" t="s">
        <v>1010</v>
      </c>
      <c r="L6" s="2" t="s">
        <v>1011</v>
      </c>
    </row>
    <row r="7" spans="1:12" ht="16.5" customHeight="1" x14ac:dyDescent="0.25">
      <c r="A7" s="8" t="s">
        <v>1021</v>
      </c>
      <c r="B7" s="1" t="s">
        <v>5</v>
      </c>
      <c r="C7" s="15" t="s">
        <v>1012</v>
      </c>
      <c r="D7" s="13">
        <v>2988</v>
      </c>
      <c r="E7" s="13">
        <v>7092</v>
      </c>
      <c r="F7" s="13">
        <v>1265914</v>
      </c>
      <c r="G7" s="13">
        <v>703</v>
      </c>
      <c r="H7" s="13">
        <v>107197</v>
      </c>
      <c r="I7" s="13">
        <v>1923</v>
      </c>
      <c r="J7" s="13">
        <v>267239</v>
      </c>
      <c r="K7" s="13">
        <v>609</v>
      </c>
      <c r="L7" s="13">
        <v>10495</v>
      </c>
    </row>
    <row r="8" spans="1:12" x14ac:dyDescent="0.25">
      <c r="A8" s="8" t="s">
        <v>1023</v>
      </c>
      <c r="B8" s="1" t="s">
        <v>6</v>
      </c>
      <c r="C8" s="15" t="s">
        <v>1022</v>
      </c>
      <c r="D8" s="13">
        <v>0</v>
      </c>
      <c r="E8" s="13">
        <v>208</v>
      </c>
      <c r="F8" s="13">
        <v>36859</v>
      </c>
      <c r="G8" s="13">
        <v>17</v>
      </c>
      <c r="H8" s="13">
        <v>2366</v>
      </c>
      <c r="I8" s="13">
        <v>117</v>
      </c>
      <c r="J8" s="13">
        <v>18787</v>
      </c>
      <c r="K8" s="13">
        <v>20</v>
      </c>
      <c r="L8" s="13">
        <v>320</v>
      </c>
    </row>
    <row r="9" spans="1:12" x14ac:dyDescent="0.25">
      <c r="A9" s="8" t="s">
        <v>1025</v>
      </c>
      <c r="B9" s="1" t="s">
        <v>7</v>
      </c>
      <c r="C9" s="15" t="s">
        <v>1024</v>
      </c>
      <c r="D9" s="15"/>
      <c r="E9" s="15"/>
      <c r="F9" s="13">
        <v>3350</v>
      </c>
      <c r="G9" s="15"/>
      <c r="H9" s="13">
        <v>513</v>
      </c>
      <c r="I9" s="15"/>
      <c r="J9" s="13">
        <v>1551</v>
      </c>
      <c r="K9" s="15"/>
      <c r="L9" s="13">
        <v>99</v>
      </c>
    </row>
    <row r="10" spans="1:12" x14ac:dyDescent="0.25">
      <c r="A10" s="8" t="s">
        <v>1027</v>
      </c>
      <c r="B10" s="1" t="s">
        <v>8</v>
      </c>
      <c r="C10" s="25" t="s">
        <v>1026</v>
      </c>
      <c r="D10" s="13">
        <v>224</v>
      </c>
      <c r="E10" s="13">
        <v>0</v>
      </c>
      <c r="F10" s="13">
        <v>622</v>
      </c>
      <c r="G10" s="13">
        <v>0</v>
      </c>
      <c r="H10" s="13">
        <v>169</v>
      </c>
      <c r="I10" s="13">
        <v>0</v>
      </c>
      <c r="J10" s="13">
        <v>0</v>
      </c>
      <c r="K10" s="13">
        <v>0</v>
      </c>
      <c r="L10" s="13">
        <v>0</v>
      </c>
    </row>
    <row r="11" spans="1:12" x14ac:dyDescent="0.25">
      <c r="A11" s="8" t="s">
        <v>1029</v>
      </c>
      <c r="B11" s="1" t="s">
        <v>9</v>
      </c>
      <c r="C11" s="25" t="s">
        <v>1028</v>
      </c>
      <c r="D11" s="13">
        <v>5</v>
      </c>
      <c r="E11" s="13">
        <v>220</v>
      </c>
      <c r="F11" s="13">
        <v>42184</v>
      </c>
      <c r="G11" s="13">
        <v>23</v>
      </c>
      <c r="H11" s="13">
        <v>3919</v>
      </c>
      <c r="I11" s="13">
        <v>103</v>
      </c>
      <c r="J11" s="13">
        <v>14856</v>
      </c>
      <c r="K11" s="13">
        <v>2</v>
      </c>
      <c r="L11" s="13">
        <v>32</v>
      </c>
    </row>
    <row r="12" spans="1:12" x14ac:dyDescent="0.25">
      <c r="A12" s="8" t="s">
        <v>1031</v>
      </c>
      <c r="B12" s="1" t="s">
        <v>10</v>
      </c>
      <c r="C12" s="25" t="s">
        <v>1030</v>
      </c>
      <c r="D12" s="13">
        <v>8</v>
      </c>
      <c r="E12" s="13">
        <v>2</v>
      </c>
      <c r="F12" s="13">
        <v>370</v>
      </c>
      <c r="G12" s="13">
        <v>2</v>
      </c>
      <c r="H12" s="13">
        <v>197</v>
      </c>
      <c r="I12" s="13">
        <v>2</v>
      </c>
      <c r="J12" s="13">
        <v>0</v>
      </c>
      <c r="K12" s="13">
        <v>118</v>
      </c>
      <c r="L12" s="13">
        <v>1967</v>
      </c>
    </row>
    <row r="13" spans="1:12" x14ac:dyDescent="0.25">
      <c r="A13" s="8" t="s">
        <v>1033</v>
      </c>
      <c r="B13" s="1" t="s">
        <v>11</v>
      </c>
      <c r="C13" s="15" t="s">
        <v>1032</v>
      </c>
      <c r="D13" s="13">
        <v>2748</v>
      </c>
      <c r="E13" s="13">
        <v>7075</v>
      </c>
      <c r="F13" s="13">
        <v>1262946</v>
      </c>
      <c r="G13" s="13">
        <v>695</v>
      </c>
      <c r="H13" s="13">
        <v>105791</v>
      </c>
      <c r="I13" s="13">
        <v>1935</v>
      </c>
      <c r="J13" s="13">
        <v>272721</v>
      </c>
      <c r="K13" s="13">
        <v>509</v>
      </c>
      <c r="L13" s="13">
        <v>8915</v>
      </c>
    </row>
    <row r="14" spans="1:12" x14ac:dyDescent="0.25"/>
    <row r="15" spans="1:12" hidden="1" x14ac:dyDescent="0.25"/>
    <row r="16" spans="1:12" hidden="1" x14ac:dyDescent="0.25">
      <c r="D16" s="17"/>
    </row>
    <row r="17" spans="4:12" hidden="1" x14ac:dyDescent="0.25">
      <c r="D17" s="16" t="s">
        <v>973</v>
      </c>
      <c r="E17" s="16" t="s">
        <v>1013</v>
      </c>
      <c r="F17" s="16" t="s">
        <v>1014</v>
      </c>
      <c r="G17" s="16" t="s">
        <v>1015</v>
      </c>
      <c r="H17" s="16" t="s">
        <v>1016</v>
      </c>
      <c r="I17" s="16" t="s">
        <v>1017</v>
      </c>
      <c r="J17" s="16" t="s">
        <v>1018</v>
      </c>
      <c r="K17" s="16" t="s">
        <v>1019</v>
      </c>
      <c r="L17" s="16" t="s">
        <v>1020</v>
      </c>
    </row>
  </sheetData>
  <sheetProtection algorithmName="SHA-512" hashValue="BszbdqysaDOdP0kNxSBvD0GViApo5XrOPfwwQ0XvthhzNxkkVYm3BKMAjyG9UygowTVwqBEU6WI1xX7JRxrmDw==" saltValue="NcdN7Oxe4gJ+miLBshAC8A==" spinCount="100000" sheet="1" objects="1" scenarios="1"/>
  <mergeCells count="3">
    <mergeCell ref="B4:L4"/>
    <mergeCell ref="B5:L5"/>
    <mergeCell ref="B1:C1"/>
  </mergeCells>
  <hyperlinks>
    <hyperlink ref="B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headerFooter>
    <oddHeader>&amp;C&amp;G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WVL16"/>
  <sheetViews>
    <sheetView showGridLines="0" workbookViewId="0">
      <selection sqref="A1:B1"/>
    </sheetView>
  </sheetViews>
  <sheetFormatPr defaultColWidth="0" defaultRowHeight="15" customHeight="1" zeroHeight="1" x14ac:dyDescent="0.25"/>
  <cols>
    <col min="1" max="1" width="5.7109375" style="11" customWidth="1"/>
    <col min="2" max="2" width="28.42578125" style="11" customWidth="1"/>
    <col min="3" max="3" width="17.28515625" style="11" customWidth="1"/>
    <col min="4" max="4" width="3.140625" style="26" customWidth="1"/>
    <col min="5" max="6" width="8.5703125" style="11" hidden="1" customWidth="1"/>
    <col min="7" max="7" width="12" style="11" hidden="1" customWidth="1"/>
    <col min="8" max="8" width="11.5703125" style="11" hidden="1" customWidth="1"/>
    <col min="9" max="9" width="10.140625" style="11" hidden="1" customWidth="1"/>
    <col min="10" max="10" width="9.7109375" style="11" hidden="1" customWidth="1"/>
    <col min="11" max="256" width="9.140625" style="11" hidden="1" customWidth="1"/>
    <col min="257" max="257" width="5.7109375" style="11" hidden="1" customWidth="1"/>
    <col min="258" max="258" width="37.7109375" style="11" hidden="1" customWidth="1"/>
    <col min="259" max="259" width="9.140625" style="11" hidden="1" customWidth="1"/>
    <col min="260" max="260" width="3.140625" style="11" hidden="1" customWidth="1"/>
    <col min="261" max="512" width="9.140625" style="11" hidden="1" customWidth="1"/>
    <col min="513" max="513" width="5.7109375" style="11" hidden="1" customWidth="1"/>
    <col min="514" max="514" width="37.7109375" style="11" hidden="1" customWidth="1"/>
    <col min="515" max="515" width="9.140625" style="11" hidden="1" customWidth="1"/>
    <col min="516" max="516" width="3.140625" style="11" hidden="1" customWidth="1"/>
    <col min="517" max="768" width="9.140625" style="11" hidden="1" customWidth="1"/>
    <col min="769" max="769" width="5.7109375" style="11" hidden="1" customWidth="1"/>
    <col min="770" max="770" width="37.7109375" style="11" hidden="1" customWidth="1"/>
    <col min="771" max="771" width="9.140625" style="11" hidden="1" customWidth="1"/>
    <col min="772" max="772" width="3.140625" style="11" hidden="1" customWidth="1"/>
    <col min="773" max="1024" width="9.140625" style="11" hidden="1"/>
    <col min="1025" max="1025" width="5.7109375" style="11" hidden="1" customWidth="1"/>
    <col min="1026" max="1026" width="37.7109375" style="11" hidden="1" customWidth="1"/>
    <col min="1027" max="1027" width="9.140625" style="11" hidden="1" customWidth="1"/>
    <col min="1028" max="1028" width="3.140625" style="11" hidden="1" customWidth="1"/>
    <col min="1029" max="1280" width="9.140625" style="11" hidden="1" customWidth="1"/>
    <col min="1281" max="1281" width="5.7109375" style="11" hidden="1" customWidth="1"/>
    <col min="1282" max="1282" width="37.7109375" style="11" hidden="1" customWidth="1"/>
    <col min="1283" max="1283" width="9.140625" style="11" hidden="1" customWidth="1"/>
    <col min="1284" max="1284" width="3.140625" style="11" hidden="1" customWidth="1"/>
    <col min="1285" max="1536" width="9.140625" style="11" hidden="1" customWidth="1"/>
    <col min="1537" max="1537" width="5.7109375" style="11" hidden="1" customWidth="1"/>
    <col min="1538" max="1538" width="37.7109375" style="11" hidden="1" customWidth="1"/>
    <col min="1539" max="1539" width="9.140625" style="11" hidden="1" customWidth="1"/>
    <col min="1540" max="1540" width="3.140625" style="11" hidden="1" customWidth="1"/>
    <col min="1541" max="1792" width="9.140625" style="11" hidden="1" customWidth="1"/>
    <col min="1793" max="1793" width="5.7109375" style="11" hidden="1" customWidth="1"/>
    <col min="1794" max="1794" width="37.7109375" style="11" hidden="1" customWidth="1"/>
    <col min="1795" max="1795" width="9.140625" style="11" hidden="1" customWidth="1"/>
    <col min="1796" max="1796" width="3.140625" style="11" hidden="1" customWidth="1"/>
    <col min="1797" max="2048" width="9.140625" style="11" hidden="1"/>
    <col min="2049" max="2049" width="5.7109375" style="11" hidden="1" customWidth="1"/>
    <col min="2050" max="2050" width="37.7109375" style="11" hidden="1" customWidth="1"/>
    <col min="2051" max="2051" width="9.140625" style="11" hidden="1" customWidth="1"/>
    <col min="2052" max="2052" width="3.140625" style="11" hidden="1" customWidth="1"/>
    <col min="2053" max="2304" width="9.140625" style="11" hidden="1" customWidth="1"/>
    <col min="2305" max="2305" width="5.7109375" style="11" hidden="1" customWidth="1"/>
    <col min="2306" max="2306" width="37.7109375" style="11" hidden="1" customWidth="1"/>
    <col min="2307" max="2307" width="9.140625" style="11" hidden="1" customWidth="1"/>
    <col min="2308" max="2308" width="3.140625" style="11" hidden="1" customWidth="1"/>
    <col min="2309" max="2560" width="9.140625" style="11" hidden="1" customWidth="1"/>
    <col min="2561" max="2561" width="5.7109375" style="11" hidden="1" customWidth="1"/>
    <col min="2562" max="2562" width="37.7109375" style="11" hidden="1" customWidth="1"/>
    <col min="2563" max="2563" width="9.140625" style="11" hidden="1" customWidth="1"/>
    <col min="2564" max="2564" width="3.140625" style="11" hidden="1" customWidth="1"/>
    <col min="2565" max="2816" width="9.140625" style="11" hidden="1" customWidth="1"/>
    <col min="2817" max="2817" width="5.7109375" style="11" hidden="1" customWidth="1"/>
    <col min="2818" max="2818" width="37.7109375" style="11" hidden="1" customWidth="1"/>
    <col min="2819" max="2819" width="9.140625" style="11" hidden="1" customWidth="1"/>
    <col min="2820" max="2820" width="3.140625" style="11" hidden="1" customWidth="1"/>
    <col min="2821" max="3072" width="9.140625" style="11" hidden="1"/>
    <col min="3073" max="3073" width="5.7109375" style="11" hidden="1" customWidth="1"/>
    <col min="3074" max="3074" width="37.7109375" style="11" hidden="1" customWidth="1"/>
    <col min="3075" max="3075" width="9.140625" style="11" hidden="1" customWidth="1"/>
    <col min="3076" max="3076" width="3.140625" style="11" hidden="1" customWidth="1"/>
    <col min="3077" max="3328" width="9.140625" style="11" hidden="1" customWidth="1"/>
    <col min="3329" max="3329" width="5.7109375" style="11" hidden="1" customWidth="1"/>
    <col min="3330" max="3330" width="37.7109375" style="11" hidden="1" customWidth="1"/>
    <col min="3331" max="3331" width="9.140625" style="11" hidden="1" customWidth="1"/>
    <col min="3332" max="3332" width="3.140625" style="11" hidden="1" customWidth="1"/>
    <col min="3333" max="3584" width="9.140625" style="11" hidden="1" customWidth="1"/>
    <col min="3585" max="3585" width="5.7109375" style="11" hidden="1" customWidth="1"/>
    <col min="3586" max="3586" width="37.7109375" style="11" hidden="1" customWidth="1"/>
    <col min="3587" max="3587" width="9.140625" style="11" hidden="1" customWidth="1"/>
    <col min="3588" max="3588" width="3.140625" style="11" hidden="1" customWidth="1"/>
    <col min="3589" max="3840" width="9.140625" style="11" hidden="1" customWidth="1"/>
    <col min="3841" max="3841" width="5.7109375" style="11" hidden="1" customWidth="1"/>
    <col min="3842" max="3842" width="37.7109375" style="11" hidden="1" customWidth="1"/>
    <col min="3843" max="3843" width="9.140625" style="11" hidden="1" customWidth="1"/>
    <col min="3844" max="3844" width="3.140625" style="11" hidden="1" customWidth="1"/>
    <col min="3845" max="4096" width="9.140625" style="11" hidden="1"/>
    <col min="4097" max="4097" width="5.7109375" style="11" hidden="1" customWidth="1"/>
    <col min="4098" max="4098" width="37.7109375" style="11" hidden="1" customWidth="1"/>
    <col min="4099" max="4099" width="9.140625" style="11" hidden="1" customWidth="1"/>
    <col min="4100" max="4100" width="3.140625" style="11" hidden="1" customWidth="1"/>
    <col min="4101" max="4352" width="9.140625" style="11" hidden="1" customWidth="1"/>
    <col min="4353" max="4353" width="5.7109375" style="11" hidden="1" customWidth="1"/>
    <col min="4354" max="4354" width="37.7109375" style="11" hidden="1" customWidth="1"/>
    <col min="4355" max="4355" width="9.140625" style="11" hidden="1" customWidth="1"/>
    <col min="4356" max="4356" width="3.140625" style="11" hidden="1" customWidth="1"/>
    <col min="4357" max="4608" width="9.140625" style="11" hidden="1" customWidth="1"/>
    <col min="4609" max="4609" width="5.7109375" style="11" hidden="1" customWidth="1"/>
    <col min="4610" max="4610" width="37.7109375" style="11" hidden="1" customWidth="1"/>
    <col min="4611" max="4611" width="9.140625" style="11" hidden="1" customWidth="1"/>
    <col min="4612" max="4612" width="3.140625" style="11" hidden="1" customWidth="1"/>
    <col min="4613" max="4864" width="9.140625" style="11" hidden="1" customWidth="1"/>
    <col min="4865" max="4865" width="5.7109375" style="11" hidden="1" customWidth="1"/>
    <col min="4866" max="4866" width="37.7109375" style="11" hidden="1" customWidth="1"/>
    <col min="4867" max="4867" width="9.140625" style="11" hidden="1" customWidth="1"/>
    <col min="4868" max="4868" width="3.140625" style="11" hidden="1" customWidth="1"/>
    <col min="4869" max="5120" width="9.140625" style="11" hidden="1"/>
    <col min="5121" max="5121" width="5.7109375" style="11" hidden="1" customWidth="1"/>
    <col min="5122" max="5122" width="37.7109375" style="11" hidden="1" customWidth="1"/>
    <col min="5123" max="5123" width="9.140625" style="11" hidden="1" customWidth="1"/>
    <col min="5124" max="5124" width="3.140625" style="11" hidden="1" customWidth="1"/>
    <col min="5125" max="5376" width="9.140625" style="11" hidden="1" customWidth="1"/>
    <col min="5377" max="5377" width="5.7109375" style="11" hidden="1" customWidth="1"/>
    <col min="5378" max="5378" width="37.7109375" style="11" hidden="1" customWidth="1"/>
    <col min="5379" max="5379" width="9.140625" style="11" hidden="1" customWidth="1"/>
    <col min="5380" max="5380" width="3.140625" style="11" hidden="1" customWidth="1"/>
    <col min="5381" max="5632" width="9.140625" style="11" hidden="1" customWidth="1"/>
    <col min="5633" max="5633" width="5.7109375" style="11" hidden="1" customWidth="1"/>
    <col min="5634" max="5634" width="37.7109375" style="11" hidden="1" customWidth="1"/>
    <col min="5635" max="5635" width="9.140625" style="11" hidden="1" customWidth="1"/>
    <col min="5636" max="5636" width="3.140625" style="11" hidden="1" customWidth="1"/>
    <col min="5637" max="5888" width="9.140625" style="11" hidden="1" customWidth="1"/>
    <col min="5889" max="5889" width="5.7109375" style="11" hidden="1" customWidth="1"/>
    <col min="5890" max="5890" width="37.7109375" style="11" hidden="1" customWidth="1"/>
    <col min="5891" max="5891" width="9.140625" style="11" hidden="1" customWidth="1"/>
    <col min="5892" max="5892" width="3.140625" style="11" hidden="1" customWidth="1"/>
    <col min="5893" max="6144" width="9.140625" style="11" hidden="1"/>
    <col min="6145" max="6145" width="5.7109375" style="11" hidden="1" customWidth="1"/>
    <col min="6146" max="6146" width="37.7109375" style="11" hidden="1" customWidth="1"/>
    <col min="6147" max="6147" width="9.140625" style="11" hidden="1" customWidth="1"/>
    <col min="6148" max="6148" width="3.140625" style="11" hidden="1" customWidth="1"/>
    <col min="6149" max="6400" width="9.140625" style="11" hidden="1" customWidth="1"/>
    <col min="6401" max="6401" width="5.7109375" style="11" hidden="1" customWidth="1"/>
    <col min="6402" max="6402" width="37.7109375" style="11" hidden="1" customWidth="1"/>
    <col min="6403" max="6403" width="9.140625" style="11" hidden="1" customWidth="1"/>
    <col min="6404" max="6404" width="3.140625" style="11" hidden="1" customWidth="1"/>
    <col min="6405" max="6656" width="9.140625" style="11" hidden="1" customWidth="1"/>
    <col min="6657" max="6657" width="5.7109375" style="11" hidden="1" customWidth="1"/>
    <col min="6658" max="6658" width="37.7109375" style="11" hidden="1" customWidth="1"/>
    <col min="6659" max="6659" width="9.140625" style="11" hidden="1" customWidth="1"/>
    <col min="6660" max="6660" width="3.140625" style="11" hidden="1" customWidth="1"/>
    <col min="6661" max="6912" width="9.140625" style="11" hidden="1" customWidth="1"/>
    <col min="6913" max="6913" width="5.7109375" style="11" hidden="1" customWidth="1"/>
    <col min="6914" max="6914" width="37.7109375" style="11" hidden="1" customWidth="1"/>
    <col min="6915" max="6915" width="9.140625" style="11" hidden="1" customWidth="1"/>
    <col min="6916" max="6916" width="3.140625" style="11" hidden="1" customWidth="1"/>
    <col min="6917" max="7168" width="9.140625" style="11" hidden="1"/>
    <col min="7169" max="7169" width="5.7109375" style="11" hidden="1" customWidth="1"/>
    <col min="7170" max="7170" width="37.7109375" style="11" hidden="1" customWidth="1"/>
    <col min="7171" max="7171" width="9.140625" style="11" hidden="1" customWidth="1"/>
    <col min="7172" max="7172" width="3.140625" style="11" hidden="1" customWidth="1"/>
    <col min="7173" max="7424" width="9.140625" style="11" hidden="1" customWidth="1"/>
    <col min="7425" max="7425" width="5.7109375" style="11" hidden="1" customWidth="1"/>
    <col min="7426" max="7426" width="37.7109375" style="11" hidden="1" customWidth="1"/>
    <col min="7427" max="7427" width="9.140625" style="11" hidden="1" customWidth="1"/>
    <col min="7428" max="7428" width="3.140625" style="11" hidden="1" customWidth="1"/>
    <col min="7429" max="7680" width="9.140625" style="11" hidden="1" customWidth="1"/>
    <col min="7681" max="7681" width="5.7109375" style="11" hidden="1" customWidth="1"/>
    <col min="7682" max="7682" width="37.7109375" style="11" hidden="1" customWidth="1"/>
    <col min="7683" max="7683" width="9.140625" style="11" hidden="1" customWidth="1"/>
    <col min="7684" max="7684" width="3.140625" style="11" hidden="1" customWidth="1"/>
    <col min="7685" max="7936" width="9.140625" style="11" hidden="1" customWidth="1"/>
    <col min="7937" max="7937" width="5.7109375" style="11" hidden="1" customWidth="1"/>
    <col min="7938" max="7938" width="37.7109375" style="11" hidden="1" customWidth="1"/>
    <col min="7939" max="7939" width="9.140625" style="11" hidden="1" customWidth="1"/>
    <col min="7940" max="7940" width="3.140625" style="11" hidden="1" customWidth="1"/>
    <col min="7941" max="8192" width="9.140625" style="11" hidden="1"/>
    <col min="8193" max="8193" width="5.7109375" style="11" hidden="1" customWidth="1"/>
    <col min="8194" max="8194" width="37.7109375" style="11" hidden="1" customWidth="1"/>
    <col min="8195" max="8195" width="9.140625" style="11" hidden="1" customWidth="1"/>
    <col min="8196" max="8196" width="3.140625" style="11" hidden="1" customWidth="1"/>
    <col min="8197" max="8448" width="9.140625" style="11" hidden="1" customWidth="1"/>
    <col min="8449" max="8449" width="5.7109375" style="11" hidden="1" customWidth="1"/>
    <col min="8450" max="8450" width="37.7109375" style="11" hidden="1" customWidth="1"/>
    <col min="8451" max="8451" width="9.140625" style="11" hidden="1" customWidth="1"/>
    <col min="8452" max="8452" width="3.140625" style="11" hidden="1" customWidth="1"/>
    <col min="8453" max="8704" width="9.140625" style="11" hidden="1" customWidth="1"/>
    <col min="8705" max="8705" width="5.7109375" style="11" hidden="1" customWidth="1"/>
    <col min="8706" max="8706" width="37.7109375" style="11" hidden="1" customWidth="1"/>
    <col min="8707" max="8707" width="9.140625" style="11" hidden="1" customWidth="1"/>
    <col min="8708" max="8708" width="3.140625" style="11" hidden="1" customWidth="1"/>
    <col min="8709" max="8960" width="9.140625" style="11" hidden="1" customWidth="1"/>
    <col min="8961" max="8961" width="5.7109375" style="11" hidden="1" customWidth="1"/>
    <col min="8962" max="8962" width="37.7109375" style="11" hidden="1" customWidth="1"/>
    <col min="8963" max="8963" width="9.140625" style="11" hidden="1" customWidth="1"/>
    <col min="8964" max="8964" width="3.140625" style="11" hidden="1" customWidth="1"/>
    <col min="8965" max="9216" width="9.140625" style="11" hidden="1"/>
    <col min="9217" max="9217" width="5.7109375" style="11" hidden="1" customWidth="1"/>
    <col min="9218" max="9218" width="37.7109375" style="11" hidden="1" customWidth="1"/>
    <col min="9219" max="9219" width="9.140625" style="11" hidden="1" customWidth="1"/>
    <col min="9220" max="9220" width="3.140625" style="11" hidden="1" customWidth="1"/>
    <col min="9221" max="9472" width="9.140625" style="11" hidden="1" customWidth="1"/>
    <col min="9473" max="9473" width="5.7109375" style="11" hidden="1" customWidth="1"/>
    <col min="9474" max="9474" width="37.7109375" style="11" hidden="1" customWidth="1"/>
    <col min="9475" max="9475" width="9.140625" style="11" hidden="1" customWidth="1"/>
    <col min="9476" max="9476" width="3.140625" style="11" hidden="1" customWidth="1"/>
    <col min="9477" max="9728" width="9.140625" style="11" hidden="1" customWidth="1"/>
    <col min="9729" max="9729" width="5.7109375" style="11" hidden="1" customWidth="1"/>
    <col min="9730" max="9730" width="37.7109375" style="11" hidden="1" customWidth="1"/>
    <col min="9731" max="9731" width="9.140625" style="11" hidden="1" customWidth="1"/>
    <col min="9732" max="9732" width="3.140625" style="11" hidden="1" customWidth="1"/>
    <col min="9733" max="9984" width="9.140625" style="11" hidden="1" customWidth="1"/>
    <col min="9985" max="9985" width="5.7109375" style="11" hidden="1" customWidth="1"/>
    <col min="9986" max="9986" width="37.7109375" style="11" hidden="1" customWidth="1"/>
    <col min="9987" max="9987" width="9.140625" style="11" hidden="1" customWidth="1"/>
    <col min="9988" max="9988" width="3.140625" style="11" hidden="1" customWidth="1"/>
    <col min="9989" max="10240" width="9.140625" style="11" hidden="1"/>
    <col min="10241" max="10241" width="5.7109375" style="11" hidden="1" customWidth="1"/>
    <col min="10242" max="10242" width="37.7109375" style="11" hidden="1" customWidth="1"/>
    <col min="10243" max="10243" width="9.140625" style="11" hidden="1" customWidth="1"/>
    <col min="10244" max="10244" width="3.140625" style="11" hidden="1" customWidth="1"/>
    <col min="10245" max="10496" width="9.140625" style="11" hidden="1" customWidth="1"/>
    <col min="10497" max="10497" width="5.7109375" style="11" hidden="1" customWidth="1"/>
    <col min="10498" max="10498" width="37.7109375" style="11" hidden="1" customWidth="1"/>
    <col min="10499" max="10499" width="9.140625" style="11" hidden="1" customWidth="1"/>
    <col min="10500" max="10500" width="3.140625" style="11" hidden="1" customWidth="1"/>
    <col min="10501" max="10752" width="9.140625" style="11" hidden="1" customWidth="1"/>
    <col min="10753" max="10753" width="5.7109375" style="11" hidden="1" customWidth="1"/>
    <col min="10754" max="10754" width="37.7109375" style="11" hidden="1" customWidth="1"/>
    <col min="10755" max="10755" width="9.140625" style="11" hidden="1" customWidth="1"/>
    <col min="10756" max="10756" width="3.140625" style="11" hidden="1" customWidth="1"/>
    <col min="10757" max="11008" width="9.140625" style="11" hidden="1" customWidth="1"/>
    <col min="11009" max="11009" width="5.7109375" style="11" hidden="1" customWidth="1"/>
    <col min="11010" max="11010" width="37.7109375" style="11" hidden="1" customWidth="1"/>
    <col min="11011" max="11011" width="9.140625" style="11" hidden="1" customWidth="1"/>
    <col min="11012" max="11012" width="3.140625" style="11" hidden="1" customWidth="1"/>
    <col min="11013" max="11264" width="9.140625" style="11" hidden="1"/>
    <col min="11265" max="11265" width="5.7109375" style="11" hidden="1" customWidth="1"/>
    <col min="11266" max="11266" width="37.7109375" style="11" hidden="1" customWidth="1"/>
    <col min="11267" max="11267" width="9.140625" style="11" hidden="1" customWidth="1"/>
    <col min="11268" max="11268" width="3.140625" style="11" hidden="1" customWidth="1"/>
    <col min="11269" max="11520" width="9.140625" style="11" hidden="1" customWidth="1"/>
    <col min="11521" max="11521" width="5.7109375" style="11" hidden="1" customWidth="1"/>
    <col min="11522" max="11522" width="37.7109375" style="11" hidden="1" customWidth="1"/>
    <col min="11523" max="11523" width="9.140625" style="11" hidden="1" customWidth="1"/>
    <col min="11524" max="11524" width="3.140625" style="11" hidden="1" customWidth="1"/>
    <col min="11525" max="11776" width="9.140625" style="11" hidden="1" customWidth="1"/>
    <col min="11777" max="11777" width="5.7109375" style="11" hidden="1" customWidth="1"/>
    <col min="11778" max="11778" width="37.7109375" style="11" hidden="1" customWidth="1"/>
    <col min="11779" max="11779" width="9.140625" style="11" hidden="1" customWidth="1"/>
    <col min="11780" max="11780" width="3.140625" style="11" hidden="1" customWidth="1"/>
    <col min="11781" max="12032" width="9.140625" style="11" hidden="1" customWidth="1"/>
    <col min="12033" max="12033" width="5.7109375" style="11" hidden="1" customWidth="1"/>
    <col min="12034" max="12034" width="37.7109375" style="11" hidden="1" customWidth="1"/>
    <col min="12035" max="12035" width="9.140625" style="11" hidden="1" customWidth="1"/>
    <col min="12036" max="12036" width="3.140625" style="11" hidden="1" customWidth="1"/>
    <col min="12037" max="12288" width="9.140625" style="11" hidden="1"/>
    <col min="12289" max="12289" width="5.7109375" style="11" hidden="1" customWidth="1"/>
    <col min="12290" max="12290" width="37.7109375" style="11" hidden="1" customWidth="1"/>
    <col min="12291" max="12291" width="9.140625" style="11" hidden="1" customWidth="1"/>
    <col min="12292" max="12292" width="3.140625" style="11" hidden="1" customWidth="1"/>
    <col min="12293" max="12544" width="9.140625" style="11" hidden="1" customWidth="1"/>
    <col min="12545" max="12545" width="5.7109375" style="11" hidden="1" customWidth="1"/>
    <col min="12546" max="12546" width="37.7109375" style="11" hidden="1" customWidth="1"/>
    <col min="12547" max="12547" width="9.140625" style="11" hidden="1" customWidth="1"/>
    <col min="12548" max="12548" width="3.140625" style="11" hidden="1" customWidth="1"/>
    <col min="12549" max="12800" width="9.140625" style="11" hidden="1" customWidth="1"/>
    <col min="12801" max="12801" width="5.7109375" style="11" hidden="1" customWidth="1"/>
    <col min="12802" max="12802" width="37.7109375" style="11" hidden="1" customWidth="1"/>
    <col min="12803" max="12803" width="9.140625" style="11" hidden="1" customWidth="1"/>
    <col min="12804" max="12804" width="3.140625" style="11" hidden="1" customWidth="1"/>
    <col min="12805" max="13056" width="9.140625" style="11" hidden="1" customWidth="1"/>
    <col min="13057" max="13057" width="5.7109375" style="11" hidden="1" customWidth="1"/>
    <col min="13058" max="13058" width="37.7109375" style="11" hidden="1" customWidth="1"/>
    <col min="13059" max="13059" width="9.140625" style="11" hidden="1" customWidth="1"/>
    <col min="13060" max="13060" width="3.140625" style="11" hidden="1" customWidth="1"/>
    <col min="13061" max="13312" width="9.140625" style="11" hidden="1"/>
    <col min="13313" max="13313" width="5.7109375" style="11" hidden="1" customWidth="1"/>
    <col min="13314" max="13314" width="37.7109375" style="11" hidden="1" customWidth="1"/>
    <col min="13315" max="13315" width="9.140625" style="11" hidden="1" customWidth="1"/>
    <col min="13316" max="13316" width="3.140625" style="11" hidden="1" customWidth="1"/>
    <col min="13317" max="13568" width="9.140625" style="11" hidden="1" customWidth="1"/>
    <col min="13569" max="13569" width="5.7109375" style="11" hidden="1" customWidth="1"/>
    <col min="13570" max="13570" width="37.7109375" style="11" hidden="1" customWidth="1"/>
    <col min="13571" max="13571" width="9.140625" style="11" hidden="1" customWidth="1"/>
    <col min="13572" max="13572" width="3.140625" style="11" hidden="1" customWidth="1"/>
    <col min="13573" max="13824" width="9.140625" style="11" hidden="1" customWidth="1"/>
    <col min="13825" max="13825" width="5.7109375" style="11" hidden="1" customWidth="1"/>
    <col min="13826" max="13826" width="37.7109375" style="11" hidden="1" customWidth="1"/>
    <col min="13827" max="13827" width="9.140625" style="11" hidden="1" customWidth="1"/>
    <col min="13828" max="13828" width="3.140625" style="11" hidden="1" customWidth="1"/>
    <col min="13829" max="14080" width="9.140625" style="11" hidden="1" customWidth="1"/>
    <col min="14081" max="14081" width="5.7109375" style="11" hidden="1" customWidth="1"/>
    <col min="14082" max="14082" width="37.7109375" style="11" hidden="1" customWidth="1"/>
    <col min="14083" max="14083" width="9.140625" style="11" hidden="1" customWidth="1"/>
    <col min="14084" max="14084" width="3.140625" style="11" hidden="1" customWidth="1"/>
    <col min="14085" max="14336" width="9.140625" style="11" hidden="1"/>
    <col min="14337" max="14337" width="5.7109375" style="11" hidden="1" customWidth="1"/>
    <col min="14338" max="14338" width="37.7109375" style="11" hidden="1" customWidth="1"/>
    <col min="14339" max="14339" width="9.140625" style="11" hidden="1" customWidth="1"/>
    <col min="14340" max="14340" width="3.140625" style="11" hidden="1" customWidth="1"/>
    <col min="14341" max="14592" width="9.140625" style="11" hidden="1" customWidth="1"/>
    <col min="14593" max="14593" width="5.7109375" style="11" hidden="1" customWidth="1"/>
    <col min="14594" max="14594" width="37.7109375" style="11" hidden="1" customWidth="1"/>
    <col min="14595" max="14595" width="9.140625" style="11" hidden="1" customWidth="1"/>
    <col min="14596" max="14596" width="3.140625" style="11" hidden="1" customWidth="1"/>
    <col min="14597" max="14848" width="9.140625" style="11" hidden="1" customWidth="1"/>
    <col min="14849" max="14849" width="5.7109375" style="11" hidden="1" customWidth="1"/>
    <col min="14850" max="14850" width="37.7109375" style="11" hidden="1" customWidth="1"/>
    <col min="14851" max="14851" width="9.140625" style="11" hidden="1" customWidth="1"/>
    <col min="14852" max="14852" width="3.140625" style="11" hidden="1" customWidth="1"/>
    <col min="14853" max="15104" width="9.140625" style="11" hidden="1" customWidth="1"/>
    <col min="15105" max="15105" width="5.7109375" style="11" hidden="1" customWidth="1"/>
    <col min="15106" max="15106" width="37.7109375" style="11" hidden="1" customWidth="1"/>
    <col min="15107" max="15107" width="9.140625" style="11" hidden="1" customWidth="1"/>
    <col min="15108" max="15108" width="3.140625" style="11" hidden="1" customWidth="1"/>
    <col min="15109" max="15360" width="9.140625" style="11" hidden="1"/>
    <col min="15361" max="15361" width="5.7109375" style="11" hidden="1" customWidth="1"/>
    <col min="15362" max="15362" width="37.7109375" style="11" hidden="1" customWidth="1"/>
    <col min="15363" max="15363" width="9.140625" style="11" hidden="1" customWidth="1"/>
    <col min="15364" max="15364" width="3.140625" style="11" hidden="1" customWidth="1"/>
    <col min="15365" max="15616" width="9.140625" style="11" hidden="1" customWidth="1"/>
    <col min="15617" max="15617" width="5.7109375" style="11" hidden="1" customWidth="1"/>
    <col min="15618" max="15618" width="37.7109375" style="11" hidden="1" customWidth="1"/>
    <col min="15619" max="15619" width="9.140625" style="11" hidden="1" customWidth="1"/>
    <col min="15620" max="15620" width="3.140625" style="11" hidden="1" customWidth="1"/>
    <col min="15621" max="15872" width="9.140625" style="11" hidden="1" customWidth="1"/>
    <col min="15873" max="15873" width="5.7109375" style="11" hidden="1" customWidth="1"/>
    <col min="15874" max="15874" width="37.7109375" style="11" hidden="1" customWidth="1"/>
    <col min="15875" max="15875" width="9.140625" style="11" hidden="1" customWidth="1"/>
    <col min="15876" max="15876" width="3.140625" style="11" hidden="1" customWidth="1"/>
    <col min="15877" max="16128" width="9.140625" style="11" hidden="1" customWidth="1"/>
    <col min="16129" max="16129" width="5.7109375" style="11" hidden="1" customWidth="1"/>
    <col min="16130" max="16130" width="37.7109375" style="11" hidden="1" customWidth="1"/>
    <col min="16131" max="16131" width="9.140625" style="11" hidden="1" customWidth="1"/>
    <col min="16132" max="16132" width="3.140625" style="11" hidden="1" customWidth="1"/>
    <col min="16133" max="16384" width="9.140625" style="11" hidden="1"/>
  </cols>
  <sheetData>
    <row r="1" spans="1:10" x14ac:dyDescent="0.25">
      <c r="A1" s="75" t="s">
        <v>701</v>
      </c>
      <c r="B1" s="75"/>
    </row>
    <row r="2" spans="1:10" ht="22.5" customHeight="1" x14ac:dyDescent="0.35">
      <c r="A2" s="95"/>
      <c r="B2" s="95"/>
      <c r="D2" s="27"/>
      <c r="E2" s="28"/>
      <c r="F2" s="28"/>
      <c r="G2" s="28"/>
      <c r="H2" s="29"/>
      <c r="I2" s="29"/>
    </row>
    <row r="3" spans="1:10" ht="42.75" customHeight="1" x14ac:dyDescent="0.25">
      <c r="A3" s="96" t="s">
        <v>1094</v>
      </c>
      <c r="B3" s="97"/>
      <c r="C3" s="97"/>
    </row>
    <row r="4" spans="1:10" ht="25.5" x14ac:dyDescent="0.25">
      <c r="A4" s="15"/>
      <c r="B4" s="2" t="s">
        <v>1085</v>
      </c>
      <c r="C4" s="2" t="s">
        <v>1095</v>
      </c>
    </row>
    <row r="5" spans="1:10" x14ac:dyDescent="0.25">
      <c r="A5" s="15" t="s">
        <v>5</v>
      </c>
      <c r="B5" s="2" t="s">
        <v>1086</v>
      </c>
      <c r="C5" s="45">
        <v>13</v>
      </c>
    </row>
    <row r="6" spans="1:10" x14ac:dyDescent="0.25">
      <c r="A6" s="15" t="s">
        <v>6</v>
      </c>
      <c r="B6" s="2" t="s">
        <v>1087</v>
      </c>
      <c r="C6" s="45">
        <v>2</v>
      </c>
    </row>
    <row r="7" spans="1:10" x14ac:dyDescent="0.25">
      <c r="A7" s="15" t="s">
        <v>7</v>
      </c>
      <c r="B7" s="2" t="s">
        <v>1088</v>
      </c>
      <c r="C7" s="45">
        <v>0</v>
      </c>
      <c r="D7" s="30"/>
      <c r="E7" s="31"/>
      <c r="F7" s="31"/>
    </row>
    <row r="8" spans="1:10" s="34" customFormat="1" x14ac:dyDescent="0.25">
      <c r="A8" s="15" t="s">
        <v>8</v>
      </c>
      <c r="B8" s="2" t="s">
        <v>1089</v>
      </c>
      <c r="C8" s="45">
        <v>0</v>
      </c>
      <c r="D8" s="32"/>
      <c r="E8" s="33"/>
      <c r="F8" s="33"/>
      <c r="G8" s="33"/>
      <c r="H8" s="33"/>
      <c r="I8" s="33"/>
      <c r="J8" s="33"/>
    </row>
    <row r="9" spans="1:10" x14ac:dyDescent="0.25">
      <c r="A9" s="15" t="s">
        <v>9</v>
      </c>
      <c r="B9" s="2" t="s">
        <v>1090</v>
      </c>
      <c r="C9" s="45">
        <v>1</v>
      </c>
      <c r="D9" s="35"/>
      <c r="E9" s="36"/>
      <c r="F9" s="36"/>
      <c r="G9" s="36"/>
      <c r="H9" s="36"/>
      <c r="I9" s="36"/>
      <c r="J9" s="36"/>
    </row>
    <row r="10" spans="1:10" x14ac:dyDescent="0.25">
      <c r="A10" s="15" t="s">
        <v>10</v>
      </c>
      <c r="B10" s="2" t="s">
        <v>1091</v>
      </c>
      <c r="C10" s="45">
        <v>0</v>
      </c>
      <c r="D10" s="35"/>
      <c r="E10" s="36"/>
      <c r="F10" s="36"/>
      <c r="G10" s="36"/>
      <c r="H10" s="36"/>
      <c r="I10" s="36"/>
      <c r="J10" s="36"/>
    </row>
    <row r="11" spans="1:10" x14ac:dyDescent="0.25">
      <c r="A11" s="15" t="s">
        <v>11</v>
      </c>
      <c r="B11" s="2" t="s">
        <v>1092</v>
      </c>
      <c r="C11" s="45">
        <v>0</v>
      </c>
      <c r="D11" s="35"/>
      <c r="E11" s="36"/>
      <c r="F11" s="36"/>
      <c r="G11" s="36"/>
      <c r="H11" s="36"/>
      <c r="I11" s="36"/>
      <c r="J11" s="36"/>
    </row>
    <row r="12" spans="1:10" x14ac:dyDescent="0.25">
      <c r="A12" s="15" t="s">
        <v>12</v>
      </c>
      <c r="B12" s="2" t="s">
        <v>1093</v>
      </c>
      <c r="C12" s="45">
        <v>1</v>
      </c>
      <c r="D12" s="35"/>
      <c r="E12" s="36"/>
      <c r="F12" s="36"/>
      <c r="G12" s="36"/>
      <c r="H12" s="36"/>
      <c r="I12" s="36"/>
      <c r="J12" s="36"/>
    </row>
    <row r="13" spans="1:10" x14ac:dyDescent="0.25">
      <c r="A13" s="15" t="s">
        <v>13</v>
      </c>
      <c r="B13" s="2">
        <v>500</v>
      </c>
      <c r="C13" s="45">
        <v>1</v>
      </c>
      <c r="D13" s="35"/>
      <c r="E13" s="36"/>
      <c r="F13" s="36"/>
      <c r="G13" s="36"/>
      <c r="H13" s="36"/>
      <c r="I13" s="36"/>
      <c r="J13" s="36"/>
    </row>
    <row r="14" spans="1:10" x14ac:dyDescent="0.25">
      <c r="A14" s="5" t="s">
        <v>761</v>
      </c>
      <c r="B14" s="15"/>
      <c r="C14" s="45">
        <v>18</v>
      </c>
      <c r="D14" s="35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5"/>
      <c r="E15" s="36"/>
      <c r="F15" s="36"/>
      <c r="G15" s="36"/>
      <c r="H15" s="36"/>
      <c r="I15" s="36"/>
      <c r="J15" s="36"/>
    </row>
    <row r="16" spans="1:10" hidden="1" x14ac:dyDescent="0.25">
      <c r="A16" s="36"/>
    </row>
  </sheetData>
  <sheetProtection algorithmName="SHA-512" hashValue="TEh5fQ7TDrD7Ena8co6HNJhAtHoLsHsDmfpWBu+A3qQnbc5nSV+LMDo9p0IdDSSFs0gEVSuLcLNiJP+ScVhZ/w==" saltValue="SdcWIWVV+kVqPOaOWnCcgg==" spinCount="100000" sheet="1" objects="1" scenarios="1"/>
  <mergeCells count="3">
    <mergeCell ref="A1:B1"/>
    <mergeCell ref="A2:B2"/>
    <mergeCell ref="A3:C3"/>
  </mergeCells>
  <hyperlinks>
    <hyperlink ref="A1" location="Indholdsfortegnelse!A1" display="Tilbage til indholdsfortegnelsen"/>
  </hyperlinks>
  <pageMargins left="0.70866141732283472" right="0.70866141732283472" top="1.3779527559055118" bottom="0.74803149606299213" header="0.31496062992125984" footer="0.31496062992125984"/>
  <pageSetup paperSize="9" orientation="portrait" horizontalDpi="1200" verticalDpi="1200" r:id="rId1"/>
  <headerFooter>
    <oddHeader>&amp;C&amp;G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67"/>
  <sheetViews>
    <sheetView showGridLines="0" topLeftCell="C1" zoomScaleNormal="100" workbookViewId="0">
      <selection activeCell="D3" sqref="D3:E4"/>
    </sheetView>
  </sheetViews>
  <sheetFormatPr defaultColWidth="0" defaultRowHeight="15" zeroHeight="1" x14ac:dyDescent="0.25"/>
  <cols>
    <col min="1" max="1" width="12.85546875" style="11" hidden="1" customWidth="1"/>
    <col min="2" max="2" width="20.28515625" style="11" hidden="1" customWidth="1"/>
    <col min="3" max="3" width="13.85546875" style="11" customWidth="1"/>
    <col min="4" max="4" width="87.28515625" style="11" customWidth="1"/>
    <col min="5" max="5" width="14.28515625" style="11" customWidth="1"/>
    <col min="6" max="6" width="6" style="11" customWidth="1"/>
    <col min="7" max="7" width="13.5703125" style="11" hidden="1" customWidth="1"/>
    <col min="8" max="16384" width="9.140625" style="11" hidden="1"/>
  </cols>
  <sheetData>
    <row r="1" spans="1:5" x14ac:dyDescent="0.25">
      <c r="C1" s="75" t="s">
        <v>701</v>
      </c>
      <c r="D1" s="75"/>
    </row>
    <row r="2" spans="1:5" x14ac:dyDescent="0.25"/>
    <row r="3" spans="1:5" x14ac:dyDescent="0.25">
      <c r="C3" s="98" t="s">
        <v>1096</v>
      </c>
      <c r="D3" s="100" t="s">
        <v>671</v>
      </c>
      <c r="E3" s="100"/>
    </row>
    <row r="4" spans="1:5" x14ac:dyDescent="0.25">
      <c r="C4" s="98"/>
      <c r="D4" s="100"/>
      <c r="E4" s="100"/>
    </row>
    <row r="5" spans="1:5" x14ac:dyDescent="0.25">
      <c r="C5" s="38" t="s">
        <v>1097</v>
      </c>
      <c r="D5" s="99">
        <f>INDEX(LivData,MATCH($D$3,LivNavn,0),MATCH("regnr",LivVar,0))</f>
        <v>63010</v>
      </c>
      <c r="E5" s="99"/>
    </row>
    <row r="6" spans="1:5" x14ac:dyDescent="0.25"/>
    <row r="7" spans="1:5" ht="30" customHeight="1" x14ac:dyDescent="0.25">
      <c r="C7" s="71" t="s">
        <v>1098</v>
      </c>
      <c r="D7" s="72"/>
      <c r="E7" s="73"/>
    </row>
    <row r="8" spans="1:5" ht="15" customHeight="1" x14ac:dyDescent="0.25">
      <c r="C8" s="74" t="s">
        <v>187</v>
      </c>
      <c r="D8" s="74"/>
      <c r="E8" s="74"/>
    </row>
    <row r="9" spans="1:5" ht="31.5" customHeight="1" x14ac:dyDescent="0.25">
      <c r="A9" s="7" t="s">
        <v>245</v>
      </c>
      <c r="B9" s="12" t="s">
        <v>244</v>
      </c>
      <c r="C9" s="1"/>
      <c r="D9" s="1"/>
      <c r="E9" s="2" t="s">
        <v>188</v>
      </c>
    </row>
    <row r="10" spans="1:5" x14ac:dyDescent="0.25">
      <c r="A10" s="8" t="s">
        <v>279</v>
      </c>
      <c r="B10" s="11" t="str">
        <f>"Res_"&amp;A10&amp;"_"&amp;$B$9</f>
        <v>Res_BM_BeY</v>
      </c>
      <c r="C10" s="1" t="s">
        <v>5</v>
      </c>
      <c r="D10" s="1" t="s">
        <v>0</v>
      </c>
      <c r="E10" s="13">
        <v>480258</v>
      </c>
    </row>
    <row r="11" spans="1:5" x14ac:dyDescent="0.25">
      <c r="A11" s="8" t="s">
        <v>314</v>
      </c>
      <c r="B11" s="11" t="str">
        <f t="shared" ref="B11:B44" si="0">"Res_"&amp;A11&amp;"_"&amp;$B$9</f>
        <v>Res_AFp_BeY</v>
      </c>
      <c r="C11" s="1" t="s">
        <v>6</v>
      </c>
      <c r="D11" s="1" t="s">
        <v>86</v>
      </c>
      <c r="E11" s="13">
        <v>-1509</v>
      </c>
    </row>
    <row r="12" spans="1:5" x14ac:dyDescent="0.25">
      <c r="A12" s="8" t="s">
        <v>246</v>
      </c>
      <c r="B12" s="11" t="str">
        <f t="shared" si="0"/>
        <v>Res_PMTot_BeY</v>
      </c>
      <c r="C12" s="4" t="s">
        <v>7</v>
      </c>
      <c r="D12" s="4" t="s">
        <v>1</v>
      </c>
      <c r="E12" s="13">
        <v>478749</v>
      </c>
    </row>
    <row r="13" spans="1:5" x14ac:dyDescent="0.25">
      <c r="A13" s="8" t="s">
        <v>280</v>
      </c>
      <c r="B13" s="11" t="str">
        <f t="shared" si="0"/>
        <v>Res_IndT_BeY</v>
      </c>
      <c r="C13" s="1" t="s">
        <v>8</v>
      </c>
      <c r="D13" s="1" t="s">
        <v>2</v>
      </c>
      <c r="E13" s="13">
        <v>0</v>
      </c>
    </row>
    <row r="14" spans="1:5" x14ac:dyDescent="0.25">
      <c r="A14" s="8" t="s">
        <v>281</v>
      </c>
      <c r="B14" s="11" t="str">
        <f t="shared" si="0"/>
        <v>Res_IndA_BeY</v>
      </c>
      <c r="C14" s="1" t="s">
        <v>9</v>
      </c>
      <c r="D14" s="1" t="s">
        <v>3</v>
      </c>
      <c r="E14" s="13">
        <v>0</v>
      </c>
    </row>
    <row r="15" spans="1:5" x14ac:dyDescent="0.25">
      <c r="A15" s="8" t="s">
        <v>282</v>
      </c>
      <c r="B15" s="11" t="str">
        <f t="shared" si="0"/>
        <v>Res_IndE_BeY</v>
      </c>
      <c r="C15" s="1" t="s">
        <v>10</v>
      </c>
      <c r="D15" s="1" t="s">
        <v>4</v>
      </c>
      <c r="E15" s="13">
        <v>0</v>
      </c>
    </row>
    <row r="16" spans="1:5" x14ac:dyDescent="0.25">
      <c r="A16" s="8" t="s">
        <v>315</v>
      </c>
      <c r="B16" s="11" t="str">
        <f t="shared" si="0"/>
        <v>Res_RiU_BeY</v>
      </c>
      <c r="C16" s="1" t="s">
        <v>11</v>
      </c>
      <c r="D16" s="1" t="s">
        <v>46</v>
      </c>
      <c r="E16" s="13">
        <v>11577</v>
      </c>
    </row>
    <row r="17" spans="1:5" x14ac:dyDescent="0.25">
      <c r="A17" s="8" t="s">
        <v>283</v>
      </c>
      <c r="B17" s="11" t="str">
        <f t="shared" si="0"/>
        <v>Res_Kurs_BeY</v>
      </c>
      <c r="C17" s="1" t="s">
        <v>12</v>
      </c>
      <c r="D17" s="1" t="s">
        <v>47</v>
      </c>
      <c r="E17" s="13">
        <v>57523</v>
      </c>
    </row>
    <row r="18" spans="1:5" x14ac:dyDescent="0.25">
      <c r="A18" s="8" t="s">
        <v>316</v>
      </c>
      <c r="B18" s="11" t="str">
        <f t="shared" si="0"/>
        <v>Res_Rug_BeY</v>
      </c>
      <c r="C18" s="1" t="s">
        <v>13</v>
      </c>
      <c r="D18" s="1" t="s">
        <v>48</v>
      </c>
      <c r="E18" s="13">
        <v>106</v>
      </c>
    </row>
    <row r="19" spans="1:5" x14ac:dyDescent="0.25">
      <c r="A19" s="8" t="s">
        <v>284</v>
      </c>
      <c r="B19" s="11" t="str">
        <f t="shared" si="0"/>
        <v>Res_AdmV_BeY</v>
      </c>
      <c r="C19" s="1" t="s">
        <v>14</v>
      </c>
      <c r="D19" s="1" t="s">
        <v>49</v>
      </c>
      <c r="E19" s="13">
        <v>-932</v>
      </c>
    </row>
    <row r="20" spans="1:5" ht="15.75" customHeight="1" x14ac:dyDescent="0.25">
      <c r="A20" s="8" t="s">
        <v>381</v>
      </c>
      <c r="B20" s="11" t="str">
        <f t="shared" si="0"/>
        <v>Res_iaTot_BeY</v>
      </c>
      <c r="C20" s="4" t="s">
        <v>15</v>
      </c>
      <c r="D20" s="4" t="s">
        <v>50</v>
      </c>
      <c r="E20" s="13">
        <v>68274</v>
      </c>
    </row>
    <row r="21" spans="1:5" x14ac:dyDescent="0.25">
      <c r="A21" s="8" t="s">
        <v>285</v>
      </c>
      <c r="B21" s="11" t="str">
        <f t="shared" si="0"/>
        <v>Res_Pas_BeY</v>
      </c>
      <c r="C21" s="1" t="s">
        <v>16</v>
      </c>
      <c r="D21" s="1" t="s">
        <v>51</v>
      </c>
      <c r="E21" s="13">
        <v>-10191</v>
      </c>
    </row>
    <row r="22" spans="1:5" x14ac:dyDescent="0.25">
      <c r="A22" s="8" t="s">
        <v>317</v>
      </c>
      <c r="B22" s="11" t="str">
        <f t="shared" si="0"/>
        <v>Res_UbY_BeY</v>
      </c>
      <c r="C22" s="1" t="s">
        <v>17</v>
      </c>
      <c r="D22" s="1" t="s">
        <v>52</v>
      </c>
      <c r="E22" s="13">
        <v>-197352</v>
      </c>
    </row>
    <row r="23" spans="1:5" x14ac:dyDescent="0.25">
      <c r="A23" s="8" t="s">
        <v>318</v>
      </c>
      <c r="B23" s="11" t="str">
        <f t="shared" si="0"/>
        <v>Res_MGd_BeY</v>
      </c>
      <c r="C23" s="1" t="s">
        <v>18</v>
      </c>
      <c r="D23" s="1" t="s">
        <v>53</v>
      </c>
      <c r="E23" s="13">
        <v>0</v>
      </c>
    </row>
    <row r="24" spans="1:5" x14ac:dyDescent="0.25">
      <c r="A24" s="8" t="s">
        <v>286</v>
      </c>
      <c r="B24" s="11" t="str">
        <f t="shared" si="0"/>
        <v>Res_YTot_BeY</v>
      </c>
      <c r="C24" s="4" t="s">
        <v>19</v>
      </c>
      <c r="D24" s="4" t="s">
        <v>189</v>
      </c>
      <c r="E24" s="13">
        <v>-197352</v>
      </c>
    </row>
    <row r="25" spans="1:5" x14ac:dyDescent="0.25">
      <c r="A25" s="8" t="s">
        <v>287</v>
      </c>
      <c r="B25" s="11" t="str">
        <f t="shared" si="0"/>
        <v>Res_LP_BeY</v>
      </c>
      <c r="C25" s="1" t="s">
        <v>20</v>
      </c>
      <c r="D25" s="1" t="s">
        <v>243</v>
      </c>
      <c r="E25" s="13">
        <v>-299758</v>
      </c>
    </row>
    <row r="26" spans="1:5" x14ac:dyDescent="0.25">
      <c r="A26" s="8" t="s">
        <v>288</v>
      </c>
      <c r="B26" s="11" t="str">
        <f t="shared" si="0"/>
        <v>Res_GLP_BeY</v>
      </c>
      <c r="C26" s="1" t="s">
        <v>21</v>
      </c>
      <c r="D26" s="1" t="s">
        <v>56</v>
      </c>
      <c r="E26" s="13">
        <v>-11</v>
      </c>
    </row>
    <row r="27" spans="1:5" x14ac:dyDescent="0.25">
      <c r="A27" s="8" t="s">
        <v>289</v>
      </c>
      <c r="B27" s="11" t="str">
        <f t="shared" si="0"/>
        <v>Res_LPTot_BeY</v>
      </c>
      <c r="C27" s="4" t="s">
        <v>22</v>
      </c>
      <c r="D27" s="4" t="s">
        <v>190</v>
      </c>
      <c r="E27" s="13">
        <v>-299769</v>
      </c>
    </row>
    <row r="28" spans="1:5" x14ac:dyDescent="0.25">
      <c r="A28" s="8" t="s">
        <v>290</v>
      </c>
      <c r="B28" s="11" t="str">
        <f t="shared" si="0"/>
        <v>Res_Fm_BeY</v>
      </c>
      <c r="C28" s="1" t="s">
        <v>23</v>
      </c>
      <c r="D28" s="1" t="s">
        <v>191</v>
      </c>
      <c r="E28" s="13">
        <v>-1270</v>
      </c>
    </row>
    <row r="29" spans="1:5" x14ac:dyDescent="0.25">
      <c r="A29" s="8" t="s">
        <v>382</v>
      </c>
      <c r="B29" s="11" t="str">
        <f t="shared" si="0"/>
        <v>Res_Okap_BeY</v>
      </c>
      <c r="C29" s="1" t="s">
        <v>24</v>
      </c>
      <c r="D29" s="1" t="s">
        <v>192</v>
      </c>
      <c r="E29" s="13">
        <v>0</v>
      </c>
    </row>
    <row r="30" spans="1:5" x14ac:dyDescent="0.25">
      <c r="A30" s="8" t="s">
        <v>292</v>
      </c>
      <c r="B30" s="11" t="str">
        <f t="shared" si="0"/>
        <v>Res_Eom_BeY</v>
      </c>
      <c r="C30" s="1" t="s">
        <v>25</v>
      </c>
      <c r="D30" s="1" t="s">
        <v>57</v>
      </c>
      <c r="E30" s="13">
        <v>-23052</v>
      </c>
    </row>
    <row r="31" spans="1:5" x14ac:dyDescent="0.25">
      <c r="A31" s="8" t="s">
        <v>293</v>
      </c>
      <c r="B31" s="11" t="str">
        <f t="shared" si="0"/>
        <v>Res_Aom_BeY</v>
      </c>
      <c r="C31" s="1" t="s">
        <v>26</v>
      </c>
      <c r="D31" s="1" t="s">
        <v>92</v>
      </c>
      <c r="E31" s="13">
        <v>-13619</v>
      </c>
    </row>
    <row r="32" spans="1:5" x14ac:dyDescent="0.25">
      <c r="A32" s="8" t="s">
        <v>383</v>
      </c>
      <c r="B32" s="11" t="str">
        <f t="shared" si="0"/>
        <v>Res_RTv_BeY</v>
      </c>
      <c r="C32" s="1" t="s">
        <v>27</v>
      </c>
      <c r="D32" s="1" t="s">
        <v>58</v>
      </c>
      <c r="E32" s="13">
        <v>0</v>
      </c>
    </row>
    <row r="33" spans="1:5" x14ac:dyDescent="0.25">
      <c r="A33" s="8" t="s">
        <v>319</v>
      </c>
      <c r="B33" s="11" t="str">
        <f t="shared" si="0"/>
        <v>Res_PGG_BeY</v>
      </c>
      <c r="C33" s="1" t="s">
        <v>28</v>
      </c>
      <c r="D33" s="1" t="s">
        <v>93</v>
      </c>
      <c r="E33" s="13">
        <v>0</v>
      </c>
    </row>
    <row r="34" spans="1:5" x14ac:dyDescent="0.25">
      <c r="A34" s="8" t="s">
        <v>294</v>
      </c>
      <c r="B34" s="11" t="str">
        <f t="shared" si="0"/>
        <v>Res_DTot_BeY</v>
      </c>
      <c r="C34" s="4" t="s">
        <v>29</v>
      </c>
      <c r="D34" s="5" t="s">
        <v>201</v>
      </c>
      <c r="E34" s="13">
        <v>-36671</v>
      </c>
    </row>
    <row r="35" spans="1:5" x14ac:dyDescent="0.25">
      <c r="A35" s="8" t="s">
        <v>326</v>
      </c>
      <c r="B35" s="11" t="str">
        <f t="shared" si="0"/>
        <v>Res_Oia_BeY</v>
      </c>
      <c r="C35" s="1" t="s">
        <v>30</v>
      </c>
      <c r="D35" s="1" t="s">
        <v>59</v>
      </c>
      <c r="E35" s="13">
        <v>-2700</v>
      </c>
    </row>
    <row r="36" spans="1:5" x14ac:dyDescent="0.25">
      <c r="A36" s="8" t="s">
        <v>320</v>
      </c>
      <c r="B36" s="11" t="str">
        <f t="shared" si="0"/>
        <v>Res_FPTot_BeY</v>
      </c>
      <c r="C36" s="4" t="s">
        <v>31</v>
      </c>
      <c r="D36" s="4" t="s">
        <v>193</v>
      </c>
      <c r="E36" s="13">
        <v>-930</v>
      </c>
    </row>
    <row r="37" spans="1:5" x14ac:dyDescent="0.25">
      <c r="A37" s="8" t="s">
        <v>321</v>
      </c>
      <c r="B37" s="11" t="str">
        <f t="shared" si="0"/>
        <v>Res_RSU_BeY</v>
      </c>
      <c r="C37" s="1" t="s">
        <v>32</v>
      </c>
      <c r="D37" s="1" t="s">
        <v>60</v>
      </c>
      <c r="E37" s="13">
        <v>0</v>
      </c>
    </row>
    <row r="38" spans="1:5" x14ac:dyDescent="0.25">
      <c r="A38" s="8" t="s">
        <v>384</v>
      </c>
      <c r="B38" s="11" t="str">
        <f t="shared" si="0"/>
        <v>Res_Ekia_BeY</v>
      </c>
      <c r="C38" s="1" t="s">
        <v>33</v>
      </c>
      <c r="D38" s="1" t="s">
        <v>61</v>
      </c>
      <c r="E38" s="13">
        <v>2700</v>
      </c>
    </row>
    <row r="39" spans="1:5" x14ac:dyDescent="0.25">
      <c r="A39" s="8" t="s">
        <v>385</v>
      </c>
      <c r="B39" s="11" t="str">
        <f t="shared" si="0"/>
        <v>Res_Xind_BeY</v>
      </c>
      <c r="C39" s="1" t="s">
        <v>34</v>
      </c>
      <c r="D39" s="1" t="s">
        <v>62</v>
      </c>
      <c r="E39" s="13">
        <v>3354</v>
      </c>
    </row>
    <row r="40" spans="1:5" x14ac:dyDescent="0.25">
      <c r="A40" s="8" t="s">
        <v>386</v>
      </c>
      <c r="B40" s="11" t="str">
        <f t="shared" si="0"/>
        <v>Res_Xomk_BeY</v>
      </c>
      <c r="C40" s="1" t="s">
        <v>35</v>
      </c>
      <c r="D40" s="1" t="s">
        <v>194</v>
      </c>
      <c r="E40" s="13">
        <v>0</v>
      </c>
    </row>
    <row r="41" spans="1:5" x14ac:dyDescent="0.25">
      <c r="A41" s="8" t="s">
        <v>295</v>
      </c>
      <c r="B41" s="11" t="str">
        <f t="shared" si="0"/>
        <v>Res_ROA_BeY</v>
      </c>
      <c r="C41" s="1" t="s">
        <v>36</v>
      </c>
      <c r="D41" s="1" t="s">
        <v>63</v>
      </c>
      <c r="E41" s="13">
        <v>0</v>
      </c>
    </row>
    <row r="42" spans="1:5" x14ac:dyDescent="0.25">
      <c r="A42" s="8" t="s">
        <v>325</v>
      </c>
      <c r="B42" s="11" t="str">
        <f t="shared" si="0"/>
        <v>Res_RfSTot_BeY</v>
      </c>
      <c r="C42" s="4" t="s">
        <v>37</v>
      </c>
      <c r="D42" s="4" t="s">
        <v>403</v>
      </c>
      <c r="E42" s="13">
        <v>5124</v>
      </c>
    </row>
    <row r="43" spans="1:5" x14ac:dyDescent="0.25">
      <c r="A43" s="8" t="s">
        <v>296</v>
      </c>
      <c r="B43" s="11" t="str">
        <f t="shared" si="0"/>
        <v>Res_SEk_BeY</v>
      </c>
      <c r="C43" s="1" t="s">
        <v>38</v>
      </c>
      <c r="D43" s="1" t="s">
        <v>64</v>
      </c>
      <c r="E43" s="13">
        <v>-1130</v>
      </c>
    </row>
    <row r="44" spans="1:5" x14ac:dyDescent="0.25">
      <c r="A44" s="8" t="s">
        <v>269</v>
      </c>
      <c r="B44" s="11" t="str">
        <f t="shared" si="0"/>
        <v>Res_ResTot_BeY</v>
      </c>
      <c r="C44" s="4" t="s">
        <v>39</v>
      </c>
      <c r="D44" s="4" t="s">
        <v>195</v>
      </c>
      <c r="E44" s="13">
        <v>3994</v>
      </c>
    </row>
    <row r="45" spans="1:5" x14ac:dyDescent="0.25">
      <c r="A45" s="8"/>
      <c r="C45" s="4"/>
      <c r="D45" s="4"/>
      <c r="E45" s="4"/>
    </row>
    <row r="46" spans="1:5" x14ac:dyDescent="0.25">
      <c r="A46" s="8"/>
      <c r="C46" s="4"/>
      <c r="D46" s="4" t="s">
        <v>65</v>
      </c>
      <c r="E46" s="4"/>
    </row>
    <row r="47" spans="1:5" x14ac:dyDescent="0.25">
      <c r="A47" s="8" t="s">
        <v>297</v>
      </c>
      <c r="B47" s="11" t="str">
        <f t="shared" ref="B47:B66" si="1">"Res_"&amp;A47&amp;"_"&amp;$B$9</f>
        <v>Res_SB_BeY</v>
      </c>
      <c r="C47" s="1" t="s">
        <v>40</v>
      </c>
      <c r="D47" s="1" t="s">
        <v>85</v>
      </c>
      <c r="E47" s="13">
        <v>45434</v>
      </c>
    </row>
    <row r="48" spans="1:5" x14ac:dyDescent="0.25">
      <c r="A48" s="8" t="s">
        <v>322</v>
      </c>
      <c r="B48" s="11" t="str">
        <f t="shared" si="1"/>
        <v>Res_SAF_BeY</v>
      </c>
      <c r="C48" s="1" t="s">
        <v>41</v>
      </c>
      <c r="D48" s="1" t="s">
        <v>86</v>
      </c>
      <c r="E48" s="13">
        <v>-41342</v>
      </c>
    </row>
    <row r="49" spans="1:5" x14ac:dyDescent="0.25">
      <c r="A49" s="8" t="s">
        <v>323</v>
      </c>
      <c r="B49" s="11" t="str">
        <f t="shared" si="1"/>
        <v>Res_SPh_BeY</v>
      </c>
      <c r="C49" s="1" t="s">
        <v>42</v>
      </c>
      <c r="D49" s="1" t="s">
        <v>87</v>
      </c>
      <c r="E49" s="13">
        <v>-721</v>
      </c>
    </row>
    <row r="50" spans="1:5" x14ac:dyDescent="0.25">
      <c r="A50" s="8" t="s">
        <v>313</v>
      </c>
      <c r="B50" s="11" t="str">
        <f t="shared" si="1"/>
        <v>Res_SFRm_BeY</v>
      </c>
      <c r="C50" s="1" t="s">
        <v>43</v>
      </c>
      <c r="D50" s="1" t="s">
        <v>196</v>
      </c>
      <c r="E50" s="13">
        <v>762</v>
      </c>
    </row>
    <row r="51" spans="1:5" x14ac:dyDescent="0.25">
      <c r="A51" s="8" t="s">
        <v>298</v>
      </c>
      <c r="B51" s="11" t="str">
        <f t="shared" si="1"/>
        <v>Res_SGP_BeY</v>
      </c>
      <c r="C51" s="1" t="s">
        <v>44</v>
      </c>
      <c r="D51" s="1" t="s">
        <v>88</v>
      </c>
      <c r="E51" s="13">
        <v>-36</v>
      </c>
    </row>
    <row r="52" spans="1:5" x14ac:dyDescent="0.25">
      <c r="A52" s="8" t="s">
        <v>309</v>
      </c>
      <c r="B52" s="11" t="str">
        <f t="shared" si="1"/>
        <v>Res_SPTot_BeY</v>
      </c>
      <c r="C52" s="4" t="s">
        <v>45</v>
      </c>
      <c r="D52" s="4" t="s">
        <v>198</v>
      </c>
      <c r="E52" s="13">
        <v>4097</v>
      </c>
    </row>
    <row r="53" spans="1:5" x14ac:dyDescent="0.25">
      <c r="A53" s="8" t="s">
        <v>299</v>
      </c>
      <c r="B53" s="11" t="str">
        <f t="shared" si="1"/>
        <v>Res_SFR_BeY</v>
      </c>
      <c r="C53" s="1" t="s">
        <v>66</v>
      </c>
      <c r="D53" s="1" t="s">
        <v>89</v>
      </c>
      <c r="E53" s="13">
        <v>0</v>
      </c>
    </row>
    <row r="54" spans="1:5" x14ac:dyDescent="0.25">
      <c r="A54" s="8" t="s">
        <v>300</v>
      </c>
      <c r="B54" s="11" t="str">
        <f t="shared" si="1"/>
        <v>Res_SUE_BeY</v>
      </c>
      <c r="C54" s="1" t="s">
        <v>67</v>
      </c>
      <c r="D54" s="1" t="s">
        <v>90</v>
      </c>
      <c r="E54" s="13">
        <v>-19891</v>
      </c>
    </row>
    <row r="55" spans="1:5" x14ac:dyDescent="0.25">
      <c r="A55" s="8" t="s">
        <v>301</v>
      </c>
      <c r="B55" s="11" t="str">
        <f t="shared" si="1"/>
        <v>Res_SMG_BeY</v>
      </c>
      <c r="C55" s="1" t="s">
        <v>68</v>
      </c>
      <c r="D55" s="1" t="s">
        <v>53</v>
      </c>
      <c r="E55" s="13">
        <v>19891</v>
      </c>
    </row>
    <row r="56" spans="1:5" x14ac:dyDescent="0.25">
      <c r="A56" s="8" t="s">
        <v>302</v>
      </c>
      <c r="B56" s="11" t="str">
        <f t="shared" si="1"/>
        <v>Res_SEh_BeY</v>
      </c>
      <c r="C56" s="1" t="s">
        <v>69</v>
      </c>
      <c r="D56" s="1" t="s">
        <v>54</v>
      </c>
      <c r="E56" s="13">
        <v>12320</v>
      </c>
    </row>
    <row r="57" spans="1:5" x14ac:dyDescent="0.25">
      <c r="A57" s="8" t="s">
        <v>310</v>
      </c>
      <c r="B57" s="11" t="str">
        <f t="shared" si="1"/>
        <v>Res_SRm_BeY</v>
      </c>
      <c r="C57" s="1" t="s">
        <v>70</v>
      </c>
      <c r="D57" s="1" t="s">
        <v>197</v>
      </c>
      <c r="E57" s="13">
        <v>0</v>
      </c>
    </row>
    <row r="58" spans="1:5" x14ac:dyDescent="0.25">
      <c r="A58" s="8" t="s">
        <v>303</v>
      </c>
      <c r="B58" s="11" t="str">
        <f t="shared" si="1"/>
        <v>Res_SGEh_BeY</v>
      </c>
      <c r="C58" s="1" t="s">
        <v>71</v>
      </c>
      <c r="D58" s="1" t="s">
        <v>55</v>
      </c>
      <c r="E58" s="13">
        <v>-12320</v>
      </c>
    </row>
    <row r="59" spans="1:5" x14ac:dyDescent="0.25">
      <c r="A59" s="8" t="s">
        <v>311</v>
      </c>
      <c r="B59" s="11" t="str">
        <f t="shared" si="1"/>
        <v>Res_SETot_BeY</v>
      </c>
      <c r="C59" s="4" t="s">
        <v>72</v>
      </c>
      <c r="D59" s="5" t="s">
        <v>199</v>
      </c>
      <c r="E59" s="13">
        <v>0</v>
      </c>
    </row>
    <row r="60" spans="1:5" x14ac:dyDescent="0.25">
      <c r="A60" s="8" t="s">
        <v>304</v>
      </c>
      <c r="B60" s="11" t="str">
        <f t="shared" si="1"/>
        <v>Res_SBP_BeY</v>
      </c>
      <c r="C60" s="1" t="s">
        <v>73</v>
      </c>
      <c r="D60" s="1" t="s">
        <v>91</v>
      </c>
      <c r="E60" s="13">
        <v>0</v>
      </c>
    </row>
    <row r="61" spans="1:5" x14ac:dyDescent="0.25">
      <c r="A61" s="8" t="s">
        <v>305</v>
      </c>
      <c r="B61" s="11" t="str">
        <f t="shared" si="1"/>
        <v>Res_SEom_BeY</v>
      </c>
      <c r="C61" s="1" t="s">
        <v>74</v>
      </c>
      <c r="D61" s="1" t="s">
        <v>57</v>
      </c>
      <c r="E61" s="13">
        <v>-3183</v>
      </c>
    </row>
    <row r="62" spans="1:5" x14ac:dyDescent="0.25">
      <c r="A62" s="8" t="s">
        <v>306</v>
      </c>
      <c r="B62" s="11" t="str">
        <f t="shared" si="1"/>
        <v>Res_SAdm_BeY</v>
      </c>
      <c r="C62" s="1" t="s">
        <v>75</v>
      </c>
      <c r="D62" s="1" t="s">
        <v>92</v>
      </c>
      <c r="E62" s="13">
        <v>-909</v>
      </c>
    </row>
    <row r="63" spans="1:5" x14ac:dyDescent="0.25">
      <c r="A63" s="8" t="s">
        <v>324</v>
      </c>
      <c r="B63" s="11" t="str">
        <f t="shared" si="1"/>
        <v>Res_SPGG_BeY</v>
      </c>
      <c r="C63" s="1" t="s">
        <v>76</v>
      </c>
      <c r="D63" s="1" t="s">
        <v>93</v>
      </c>
      <c r="E63" s="13">
        <v>0</v>
      </c>
    </row>
    <row r="64" spans="1:5" x14ac:dyDescent="0.25">
      <c r="A64" s="8" t="s">
        <v>307</v>
      </c>
      <c r="B64" s="11" t="str">
        <f t="shared" si="1"/>
        <v>Res_SDTot_BeY</v>
      </c>
      <c r="C64" s="4" t="s">
        <v>77</v>
      </c>
      <c r="D64" s="4" t="s">
        <v>200</v>
      </c>
      <c r="E64" s="13">
        <v>-4092</v>
      </c>
    </row>
    <row r="65" spans="1:5" x14ac:dyDescent="0.25">
      <c r="A65" s="8" t="s">
        <v>308</v>
      </c>
      <c r="B65" s="11" t="str">
        <f t="shared" si="1"/>
        <v>Res_SSU_BeY</v>
      </c>
      <c r="C65" s="1" t="s">
        <v>78</v>
      </c>
      <c r="D65" s="1" t="s">
        <v>94</v>
      </c>
      <c r="E65" s="13">
        <v>-5</v>
      </c>
    </row>
    <row r="66" spans="1:5" ht="26.25" customHeight="1" x14ac:dyDescent="0.25">
      <c r="A66" s="8" t="s">
        <v>312</v>
      </c>
      <c r="B66" s="11" t="str">
        <f t="shared" si="1"/>
        <v>Res_SRTot_BeY</v>
      </c>
      <c r="C66" s="4" t="s">
        <v>79</v>
      </c>
      <c r="D66" s="5" t="s">
        <v>202</v>
      </c>
      <c r="E66" s="13">
        <v>0</v>
      </c>
    </row>
    <row r="67" spans="1:5" x14ac:dyDescent="0.25"/>
  </sheetData>
  <sheetProtection password="BF77" sheet="1" objects="1" scenarios="1"/>
  <mergeCells count="6">
    <mergeCell ref="C1:D1"/>
    <mergeCell ref="C7:E7"/>
    <mergeCell ref="C8:E8"/>
    <mergeCell ref="C3:C4"/>
    <mergeCell ref="D3:E4"/>
    <mergeCell ref="D5:E5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Header>&amp;C&amp;G</oddHeader>
  </headerFooter>
  <rowBreaks count="1" manualBreakCount="1">
    <brk id="34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'LIV data'!$C$2:$C$19</xm:f>
          </x14:formula1>
          <xm:sqref>D3:E4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111"/>
  <sheetViews>
    <sheetView showGridLines="0" topLeftCell="C1" zoomScaleNormal="100" workbookViewId="0">
      <selection activeCell="D3" sqref="D3:E4"/>
    </sheetView>
  </sheetViews>
  <sheetFormatPr defaultColWidth="0" defaultRowHeight="15" zeroHeight="1" x14ac:dyDescent="0.25"/>
  <cols>
    <col min="1" max="1" width="0" style="11" hidden="1" customWidth="1"/>
    <col min="2" max="2" width="16.140625" style="11" hidden="1" customWidth="1"/>
    <col min="3" max="3" width="12.5703125" style="11" bestFit="1" customWidth="1"/>
    <col min="4" max="4" width="109.7109375" style="11" customWidth="1"/>
    <col min="5" max="5" width="14.28515625" style="11" customWidth="1"/>
    <col min="6" max="6" width="9.140625" style="11" customWidth="1"/>
    <col min="7" max="16384" width="9.140625" style="11" hidden="1"/>
  </cols>
  <sheetData>
    <row r="1" spans="1:5" x14ac:dyDescent="0.25">
      <c r="C1" s="75" t="s">
        <v>701</v>
      </c>
      <c r="D1" s="75"/>
    </row>
    <row r="2" spans="1:5" x14ac:dyDescent="0.25"/>
    <row r="3" spans="1:5" x14ac:dyDescent="0.25">
      <c r="C3" s="98" t="s">
        <v>1096</v>
      </c>
      <c r="D3" s="100" t="s">
        <v>671</v>
      </c>
      <c r="E3" s="100"/>
    </row>
    <row r="4" spans="1:5" x14ac:dyDescent="0.25">
      <c r="C4" s="98"/>
      <c r="D4" s="100"/>
      <c r="E4" s="100"/>
    </row>
    <row r="5" spans="1:5" x14ac:dyDescent="0.25">
      <c r="C5" s="38" t="s">
        <v>1097</v>
      </c>
      <c r="D5" s="99">
        <f>INDEX(LivData,MATCH($D$3,LivNavn,0),MATCH("regnr",LivVar,0))</f>
        <v>63010</v>
      </c>
      <c r="E5" s="99"/>
    </row>
    <row r="6" spans="1:5" x14ac:dyDescent="0.25"/>
    <row r="7" spans="1:5" ht="30" customHeight="1" x14ac:dyDescent="0.25">
      <c r="C7" s="76" t="s">
        <v>1099</v>
      </c>
      <c r="D7" s="77"/>
      <c r="E7" s="78"/>
    </row>
    <row r="8" spans="1:5" ht="15" customHeight="1" x14ac:dyDescent="0.25">
      <c r="C8" s="79" t="s">
        <v>187</v>
      </c>
      <c r="D8" s="80"/>
      <c r="E8" s="81"/>
    </row>
    <row r="9" spans="1:5" ht="22.5" customHeight="1" x14ac:dyDescent="0.25">
      <c r="C9" s="1"/>
      <c r="D9" s="1"/>
      <c r="E9" s="2" t="s">
        <v>398</v>
      </c>
    </row>
    <row r="10" spans="1:5" ht="15" customHeight="1" x14ac:dyDescent="0.25">
      <c r="B10" s="8" t="s">
        <v>278</v>
      </c>
      <c r="C10" s="1"/>
      <c r="D10" s="4" t="s">
        <v>95</v>
      </c>
      <c r="E10" s="2"/>
    </row>
    <row r="11" spans="1:5" x14ac:dyDescent="0.25">
      <c r="A11" s="3" t="s">
        <v>247</v>
      </c>
      <c r="B11" s="11" t="str">
        <f>"Bal_"&amp;$B$10&amp;"_"&amp;$A11</f>
        <v>Bal_AkPa_iak</v>
      </c>
      <c r="C11" s="1" t="s">
        <v>5</v>
      </c>
      <c r="D11" s="1" t="s">
        <v>96</v>
      </c>
      <c r="E11" s="13">
        <v>0</v>
      </c>
    </row>
    <row r="12" spans="1:5" x14ac:dyDescent="0.25">
      <c r="A12" s="3" t="s">
        <v>248</v>
      </c>
      <c r="B12" s="11" t="str">
        <f t="shared" ref="B12:B55" si="0">"Bal_"&amp;$B$10&amp;"_"&amp;$A12</f>
        <v>Bal_AkPa_Dm</v>
      </c>
      <c r="C12" s="1" t="s">
        <v>6</v>
      </c>
      <c r="D12" s="1" t="s">
        <v>97</v>
      </c>
      <c r="E12" s="13">
        <v>3069</v>
      </c>
    </row>
    <row r="13" spans="1:5" x14ac:dyDescent="0.25">
      <c r="A13" s="3" t="s">
        <v>249</v>
      </c>
      <c r="B13" s="11" t="str">
        <f t="shared" si="0"/>
        <v>Bal_AkPa_Dejd</v>
      </c>
      <c r="C13" s="1" t="s">
        <v>7</v>
      </c>
      <c r="D13" s="1" t="s">
        <v>98</v>
      </c>
      <c r="E13" s="13">
        <v>0</v>
      </c>
    </row>
    <row r="14" spans="1:5" x14ac:dyDescent="0.25">
      <c r="A14" s="3" t="s">
        <v>327</v>
      </c>
      <c r="B14" s="11" t="str">
        <f t="shared" si="0"/>
        <v>Bal_AkPa_MATot</v>
      </c>
      <c r="C14" s="4" t="s">
        <v>8</v>
      </c>
      <c r="D14" s="4" t="s">
        <v>99</v>
      </c>
      <c r="E14" s="13">
        <v>3069</v>
      </c>
    </row>
    <row r="15" spans="1:5" x14ac:dyDescent="0.25">
      <c r="A15" s="3" t="s">
        <v>375</v>
      </c>
      <c r="B15" s="11" t="str">
        <f t="shared" si="0"/>
        <v>Bal_AkPa_iEjd</v>
      </c>
      <c r="C15" s="1" t="s">
        <v>9</v>
      </c>
      <c r="D15" s="1" t="s">
        <v>100</v>
      </c>
      <c r="E15" s="13">
        <v>180845</v>
      </c>
    </row>
    <row r="16" spans="1:5" x14ac:dyDescent="0.25">
      <c r="A16" s="3" t="s">
        <v>376</v>
      </c>
      <c r="B16" s="11" t="str">
        <f t="shared" si="0"/>
        <v>Bal_AkPa_KapTv</v>
      </c>
      <c r="C16" s="1" t="s">
        <v>10</v>
      </c>
      <c r="D16" s="1" t="s">
        <v>101</v>
      </c>
      <c r="E16" s="13">
        <v>9241057</v>
      </c>
    </row>
    <row r="17" spans="1:5" x14ac:dyDescent="0.25">
      <c r="A17" s="3" t="s">
        <v>377</v>
      </c>
      <c r="B17" s="11" t="str">
        <f t="shared" si="0"/>
        <v>Bal_AkPa_UTv</v>
      </c>
      <c r="C17" s="1" t="s">
        <v>11</v>
      </c>
      <c r="D17" s="1" t="s">
        <v>102</v>
      </c>
      <c r="E17" s="13">
        <v>0</v>
      </c>
    </row>
    <row r="18" spans="1:5" x14ac:dyDescent="0.25">
      <c r="A18" s="3" t="s">
        <v>378</v>
      </c>
      <c r="B18" s="11" t="str">
        <f t="shared" si="0"/>
        <v>Bal_AkPa_KapAv</v>
      </c>
      <c r="C18" s="1" t="s">
        <v>12</v>
      </c>
      <c r="D18" s="1" t="s">
        <v>103</v>
      </c>
      <c r="E18" s="13">
        <v>1073548</v>
      </c>
    </row>
    <row r="19" spans="1:5" x14ac:dyDescent="0.25">
      <c r="A19" s="3" t="s">
        <v>379</v>
      </c>
      <c r="B19" s="11" t="str">
        <f t="shared" si="0"/>
        <v>Bal_AkPa_UAv</v>
      </c>
      <c r="C19" s="1" t="s">
        <v>13</v>
      </c>
      <c r="D19" s="1" t="s">
        <v>104</v>
      </c>
      <c r="E19" s="13">
        <v>0</v>
      </c>
    </row>
    <row r="20" spans="1:5" x14ac:dyDescent="0.25">
      <c r="A20" s="3" t="s">
        <v>251</v>
      </c>
      <c r="B20" s="11" t="str">
        <f t="shared" si="0"/>
        <v>Bal_AkPa_invTot</v>
      </c>
      <c r="C20" s="4" t="s">
        <v>14</v>
      </c>
      <c r="D20" s="4" t="s">
        <v>105</v>
      </c>
      <c r="E20" s="13">
        <v>10314605</v>
      </c>
    </row>
    <row r="21" spans="1:5" x14ac:dyDescent="0.25">
      <c r="A21" s="3" t="s">
        <v>252</v>
      </c>
      <c r="B21" s="11" t="str">
        <f t="shared" si="0"/>
        <v>Bal_AkPa_Kapa</v>
      </c>
      <c r="C21" s="1" t="s">
        <v>15</v>
      </c>
      <c r="D21" s="1" t="s">
        <v>106</v>
      </c>
      <c r="E21" s="13">
        <v>558323</v>
      </c>
    </row>
    <row r="22" spans="1:5" x14ac:dyDescent="0.25">
      <c r="A22" s="3" t="s">
        <v>253</v>
      </c>
      <c r="B22" s="11" t="str">
        <f t="shared" si="0"/>
        <v>Bal_AkPa_invAn</v>
      </c>
      <c r="C22" s="1" t="s">
        <v>16</v>
      </c>
      <c r="D22" s="1" t="s">
        <v>107</v>
      </c>
      <c r="E22" s="13">
        <v>10040440</v>
      </c>
    </row>
    <row r="23" spans="1:5" x14ac:dyDescent="0.25">
      <c r="A23" s="3" t="s">
        <v>399</v>
      </c>
      <c r="B23" s="11" t="str">
        <f t="shared" si="0"/>
        <v>Bal_AkPa_ObL</v>
      </c>
      <c r="C23" s="1" t="s">
        <v>17</v>
      </c>
      <c r="D23" s="1" t="s">
        <v>108</v>
      </c>
      <c r="E23" s="13">
        <v>35325288</v>
      </c>
    </row>
    <row r="24" spans="1:5" x14ac:dyDescent="0.25">
      <c r="A24" s="3" t="s">
        <v>254</v>
      </c>
      <c r="B24" s="11" t="str">
        <f t="shared" si="0"/>
        <v>Bal_AkPa_AnKi</v>
      </c>
      <c r="C24" s="1" t="s">
        <v>18</v>
      </c>
      <c r="D24" s="1" t="s">
        <v>109</v>
      </c>
      <c r="E24" s="13">
        <v>0</v>
      </c>
    </row>
    <row r="25" spans="1:5" x14ac:dyDescent="0.25">
      <c r="A25" s="3" t="s">
        <v>255</v>
      </c>
      <c r="B25" s="11" t="str">
        <f t="shared" si="0"/>
        <v>Bal_AkPa_PUd</v>
      </c>
      <c r="C25" s="1" t="s">
        <v>19</v>
      </c>
      <c r="D25" s="1" t="s">
        <v>110</v>
      </c>
      <c r="E25" s="13">
        <v>4409543</v>
      </c>
    </row>
    <row r="26" spans="1:5" x14ac:dyDescent="0.25">
      <c r="A26" s="3" t="s">
        <v>256</v>
      </c>
      <c r="B26" s="11" t="str">
        <f t="shared" si="0"/>
        <v>Bal_AkPa_Xud</v>
      </c>
      <c r="C26" s="1" t="s">
        <v>20</v>
      </c>
      <c r="D26" s="1" t="s">
        <v>111</v>
      </c>
      <c r="E26" s="13">
        <v>699</v>
      </c>
    </row>
    <row r="27" spans="1:5" x14ac:dyDescent="0.25">
      <c r="A27" s="3" t="s">
        <v>257</v>
      </c>
      <c r="B27" s="11" t="str">
        <f t="shared" si="0"/>
        <v>Bal_AkPa_iKre</v>
      </c>
      <c r="C27" s="1" t="s">
        <v>21</v>
      </c>
      <c r="D27" s="1" t="s">
        <v>112</v>
      </c>
      <c r="E27" s="13">
        <v>0</v>
      </c>
    </row>
    <row r="28" spans="1:5" x14ac:dyDescent="0.25">
      <c r="A28" s="3" t="s">
        <v>258</v>
      </c>
      <c r="B28" s="11" t="str">
        <f t="shared" si="0"/>
        <v>Bal_AkPa_Xinv</v>
      </c>
      <c r="C28" s="1" t="s">
        <v>22</v>
      </c>
      <c r="D28" s="1" t="s">
        <v>113</v>
      </c>
      <c r="E28" s="13">
        <v>5677647</v>
      </c>
    </row>
    <row r="29" spans="1:5" x14ac:dyDescent="0.25">
      <c r="A29" s="3" t="s">
        <v>387</v>
      </c>
      <c r="B29" s="11" t="str">
        <f t="shared" si="0"/>
        <v>Bal_AkPa_FinTot</v>
      </c>
      <c r="C29" s="4" t="s">
        <v>23</v>
      </c>
      <c r="D29" s="4" t="s">
        <v>203</v>
      </c>
      <c r="E29" s="13">
        <v>56011940</v>
      </c>
    </row>
    <row r="30" spans="1:5" x14ac:dyDescent="0.25">
      <c r="A30" s="3" t="s">
        <v>259</v>
      </c>
      <c r="B30" s="11" t="str">
        <f t="shared" si="0"/>
        <v>Bal_AkPa_Gfd</v>
      </c>
      <c r="C30" s="1" t="s">
        <v>24</v>
      </c>
      <c r="D30" s="1" t="s">
        <v>114</v>
      </c>
      <c r="E30" s="13">
        <v>0</v>
      </c>
    </row>
    <row r="31" spans="1:5" x14ac:dyDescent="0.25">
      <c r="A31" s="3" t="s">
        <v>250</v>
      </c>
      <c r="B31" s="11" t="str">
        <f t="shared" si="0"/>
        <v>Bal_AkPa_iakTot</v>
      </c>
      <c r="C31" s="4" t="s">
        <v>25</v>
      </c>
      <c r="D31" s="4" t="s">
        <v>115</v>
      </c>
      <c r="E31" s="13">
        <v>66507390</v>
      </c>
    </row>
    <row r="32" spans="1:5" x14ac:dyDescent="0.25">
      <c r="A32" s="3" t="s">
        <v>328</v>
      </c>
      <c r="B32" s="11" t="str">
        <f t="shared" si="0"/>
        <v>Bal_AkPa_iakTM</v>
      </c>
      <c r="C32" s="1" t="s">
        <v>26</v>
      </c>
      <c r="D32" s="1" t="s">
        <v>204</v>
      </c>
      <c r="E32" s="13">
        <v>37346697</v>
      </c>
    </row>
    <row r="33" spans="1:5" x14ac:dyDescent="0.25">
      <c r="A33" s="3" t="s">
        <v>329</v>
      </c>
      <c r="B33" s="11" t="str">
        <f t="shared" si="0"/>
        <v>Bal_AkPa_GfPh</v>
      </c>
      <c r="C33" s="1" t="s">
        <v>27</v>
      </c>
      <c r="D33" s="6" t="s">
        <v>221</v>
      </c>
      <c r="E33" s="13">
        <v>0</v>
      </c>
    </row>
    <row r="34" spans="1:5" x14ac:dyDescent="0.25">
      <c r="A34" s="3" t="s">
        <v>330</v>
      </c>
      <c r="B34" s="11" t="str">
        <f t="shared" si="0"/>
        <v>Bal_AkPa_GfLP</v>
      </c>
      <c r="C34" s="1" t="s">
        <v>28</v>
      </c>
      <c r="D34" s="1" t="s">
        <v>116</v>
      </c>
      <c r="E34" s="13">
        <v>0</v>
      </c>
    </row>
    <row r="35" spans="1:5" x14ac:dyDescent="0.25">
      <c r="A35" s="3" t="s">
        <v>331</v>
      </c>
      <c r="B35" s="11" t="str">
        <f t="shared" si="0"/>
        <v>Bal_AkPa_GfEh</v>
      </c>
      <c r="C35" s="1" t="s">
        <v>29</v>
      </c>
      <c r="D35" s="1" t="s">
        <v>117</v>
      </c>
      <c r="E35" s="13">
        <v>180166</v>
      </c>
    </row>
    <row r="36" spans="1:5" x14ac:dyDescent="0.25">
      <c r="A36" s="3" t="s">
        <v>332</v>
      </c>
      <c r="B36" s="11" t="str">
        <f t="shared" si="0"/>
        <v>Bal_AkPa_Gfx</v>
      </c>
      <c r="C36" s="1" t="s">
        <v>30</v>
      </c>
      <c r="D36" s="1" t="s">
        <v>205</v>
      </c>
      <c r="E36" s="13">
        <v>0</v>
      </c>
    </row>
    <row r="37" spans="1:5" x14ac:dyDescent="0.25">
      <c r="A37" s="3" t="s">
        <v>333</v>
      </c>
      <c r="B37" s="11" t="str">
        <f t="shared" si="0"/>
        <v>Bal_AkPa_GfTot</v>
      </c>
      <c r="C37" s="4" t="s">
        <v>31</v>
      </c>
      <c r="D37" s="4" t="s">
        <v>222</v>
      </c>
      <c r="E37" s="13">
        <v>180166</v>
      </c>
    </row>
    <row r="38" spans="1:5" x14ac:dyDescent="0.25">
      <c r="A38" s="3" t="s">
        <v>334</v>
      </c>
      <c r="B38" s="11" t="str">
        <f t="shared" si="0"/>
        <v>Bal_AkPa_TFtM</v>
      </c>
      <c r="C38" s="1" t="s">
        <v>32</v>
      </c>
      <c r="D38" s="1" t="s">
        <v>118</v>
      </c>
      <c r="E38" s="13">
        <v>258025</v>
      </c>
    </row>
    <row r="39" spans="1:5" x14ac:dyDescent="0.25">
      <c r="A39" s="3" t="s">
        <v>335</v>
      </c>
      <c r="B39" s="11" t="str">
        <f t="shared" si="0"/>
        <v>Bal_AkPa_TFm</v>
      </c>
      <c r="C39" s="1" t="s">
        <v>33</v>
      </c>
      <c r="D39" s="1" t="s">
        <v>119</v>
      </c>
      <c r="E39" s="13">
        <v>0</v>
      </c>
    </row>
    <row r="40" spans="1:5" x14ac:dyDescent="0.25">
      <c r="A40" s="3" t="s">
        <v>336</v>
      </c>
      <c r="B40" s="11" t="str">
        <f t="shared" si="0"/>
        <v>Bal_AkPa_TDFTot</v>
      </c>
      <c r="C40" s="4" t="s">
        <v>34</v>
      </c>
      <c r="D40" s="4" t="s">
        <v>223</v>
      </c>
      <c r="E40" s="13">
        <v>258025</v>
      </c>
    </row>
    <row r="41" spans="1:5" x14ac:dyDescent="0.25">
      <c r="A41" s="3" t="s">
        <v>337</v>
      </c>
      <c r="B41" s="11" t="str">
        <f t="shared" si="0"/>
        <v>Bal_AkPa_TFv</v>
      </c>
      <c r="C41" s="1" t="s">
        <v>35</v>
      </c>
      <c r="D41" s="1" t="s">
        <v>120</v>
      </c>
      <c r="E41" s="13">
        <v>161451</v>
      </c>
    </row>
    <row r="42" spans="1:5" x14ac:dyDescent="0.25">
      <c r="A42" s="3" t="s">
        <v>338</v>
      </c>
      <c r="B42" s="11" t="str">
        <f t="shared" si="0"/>
        <v>Bal_AkPa_TTv</v>
      </c>
      <c r="C42" s="1" t="s">
        <v>36</v>
      </c>
      <c r="D42" s="1" t="s">
        <v>121</v>
      </c>
      <c r="E42" s="13">
        <v>169133</v>
      </c>
    </row>
    <row r="43" spans="1:5" x14ac:dyDescent="0.25">
      <c r="A43" s="3" t="s">
        <v>339</v>
      </c>
      <c r="B43" s="11" t="str">
        <f t="shared" si="0"/>
        <v>Bal_AkPa_TAv</v>
      </c>
      <c r="C43" s="1" t="s">
        <v>37</v>
      </c>
      <c r="D43" s="1" t="s">
        <v>122</v>
      </c>
      <c r="E43" s="13">
        <v>0</v>
      </c>
    </row>
    <row r="44" spans="1:5" x14ac:dyDescent="0.25">
      <c r="A44" s="3" t="s">
        <v>390</v>
      </c>
      <c r="B44" s="11" t="str">
        <f t="shared" si="0"/>
        <v>Bal_AkPa_XTh</v>
      </c>
      <c r="C44" s="1" t="s">
        <v>38</v>
      </c>
      <c r="D44" s="1" t="s">
        <v>123</v>
      </c>
      <c r="E44" s="13">
        <v>37389</v>
      </c>
    </row>
    <row r="45" spans="1:5" x14ac:dyDescent="0.25">
      <c r="A45" s="3" t="s">
        <v>340</v>
      </c>
      <c r="B45" s="11" t="str">
        <f t="shared" si="0"/>
        <v>Bal_AkPa_TTot</v>
      </c>
      <c r="C45" s="4" t="s">
        <v>39</v>
      </c>
      <c r="D45" s="4" t="s">
        <v>224</v>
      </c>
      <c r="E45" s="13">
        <v>806164</v>
      </c>
    </row>
    <row r="46" spans="1:5" x14ac:dyDescent="0.25">
      <c r="A46" s="3" t="s">
        <v>341</v>
      </c>
      <c r="B46" s="11" t="str">
        <f t="shared" si="0"/>
        <v>Bal_AkPa_AkMB</v>
      </c>
      <c r="C46" s="1" t="s">
        <v>40</v>
      </c>
      <c r="D46" s="1" t="s">
        <v>228</v>
      </c>
      <c r="E46" s="13">
        <v>0</v>
      </c>
    </row>
    <row r="47" spans="1:5" x14ac:dyDescent="0.25">
      <c r="A47" s="3" t="s">
        <v>342</v>
      </c>
      <c r="B47" s="11" t="str">
        <f t="shared" si="0"/>
        <v>Bal_AkPa_ASa</v>
      </c>
      <c r="C47" s="1" t="s">
        <v>41</v>
      </c>
      <c r="D47" s="1" t="s">
        <v>124</v>
      </c>
      <c r="E47" s="13">
        <v>222578</v>
      </c>
    </row>
    <row r="48" spans="1:5" x14ac:dyDescent="0.25">
      <c r="A48" s="3" t="s">
        <v>343</v>
      </c>
      <c r="B48" s="11" t="str">
        <f t="shared" si="0"/>
        <v>Bal_AkPa_USa</v>
      </c>
      <c r="C48" s="1" t="s">
        <v>42</v>
      </c>
      <c r="D48" s="1" t="s">
        <v>126</v>
      </c>
      <c r="E48" s="13">
        <v>0</v>
      </c>
    </row>
    <row r="49" spans="1:5" x14ac:dyDescent="0.25">
      <c r="A49" s="3" t="s">
        <v>344</v>
      </c>
      <c r="B49" s="11" t="str">
        <f t="shared" si="0"/>
        <v>Bal_AkPa_LBe</v>
      </c>
      <c r="C49" s="1" t="s">
        <v>43</v>
      </c>
      <c r="D49" s="1" t="s">
        <v>125</v>
      </c>
      <c r="E49" s="13">
        <v>443300</v>
      </c>
    </row>
    <row r="50" spans="1:5" x14ac:dyDescent="0.25">
      <c r="A50" s="3" t="s">
        <v>388</v>
      </c>
      <c r="B50" s="11" t="str">
        <f t="shared" si="0"/>
        <v>Bal_AkPa_AkX</v>
      </c>
      <c r="C50" s="1" t="s">
        <v>44</v>
      </c>
      <c r="D50" s="1" t="s">
        <v>113</v>
      </c>
      <c r="E50" s="13">
        <v>0</v>
      </c>
    </row>
    <row r="51" spans="1:5" x14ac:dyDescent="0.25">
      <c r="A51" s="3" t="s">
        <v>389</v>
      </c>
      <c r="B51" s="11" t="str">
        <f t="shared" si="0"/>
        <v>Bal_AkPa_AkXTot</v>
      </c>
      <c r="C51" s="4" t="s">
        <v>45</v>
      </c>
      <c r="D51" s="4" t="s">
        <v>225</v>
      </c>
      <c r="E51" s="13">
        <v>665878</v>
      </c>
    </row>
    <row r="52" spans="1:5" x14ac:dyDescent="0.25">
      <c r="A52" s="3" t="s">
        <v>393</v>
      </c>
      <c r="B52" s="11" t="str">
        <f t="shared" si="0"/>
        <v>Bal_AkPa_TrL</v>
      </c>
      <c r="C52" s="1" t="s">
        <v>66</v>
      </c>
      <c r="D52" s="1" t="s">
        <v>127</v>
      </c>
      <c r="E52" s="13">
        <v>564788</v>
      </c>
    </row>
    <row r="53" spans="1:5" x14ac:dyDescent="0.25">
      <c r="A53" s="3" t="s">
        <v>391</v>
      </c>
      <c r="B53" s="11" t="str">
        <f t="shared" si="0"/>
        <v>Bal_AkPa_XPap</v>
      </c>
      <c r="C53" s="1" t="s">
        <v>67</v>
      </c>
      <c r="D53" s="1" t="s">
        <v>128</v>
      </c>
      <c r="E53" s="13">
        <v>25329</v>
      </c>
    </row>
    <row r="54" spans="1:5" x14ac:dyDescent="0.25">
      <c r="A54" s="3" t="s">
        <v>392</v>
      </c>
      <c r="B54" s="11" t="str">
        <f t="shared" si="0"/>
        <v>Bal_AkPa_PapTot</v>
      </c>
      <c r="C54" s="4" t="s">
        <v>68</v>
      </c>
      <c r="D54" s="4" t="s">
        <v>226</v>
      </c>
      <c r="E54" s="13">
        <v>590117</v>
      </c>
    </row>
    <row r="55" spans="1:5" x14ac:dyDescent="0.25">
      <c r="A55" s="3" t="s">
        <v>260</v>
      </c>
      <c r="B55" s="11" t="str">
        <f t="shared" si="0"/>
        <v>Bal_AkPa_AktTot</v>
      </c>
      <c r="C55" s="4" t="s">
        <v>69</v>
      </c>
      <c r="D55" s="4" t="s">
        <v>227</v>
      </c>
      <c r="E55" s="13">
        <v>105919315</v>
      </c>
    </row>
    <row r="56" spans="1:5" x14ac:dyDescent="0.25">
      <c r="A56" s="2"/>
      <c r="C56" s="1"/>
      <c r="D56" s="1"/>
      <c r="E56" s="2"/>
    </row>
    <row r="57" spans="1:5" ht="15" customHeight="1" x14ac:dyDescent="0.25">
      <c r="A57" s="2"/>
      <c r="C57" s="1"/>
      <c r="D57" s="4" t="s">
        <v>129</v>
      </c>
      <c r="E57" s="2"/>
    </row>
    <row r="58" spans="1:5" x14ac:dyDescent="0.25">
      <c r="A58" s="3" t="s">
        <v>261</v>
      </c>
      <c r="B58" s="11" t="str">
        <f t="shared" ref="B58:B110" si="1">"Bal_"&amp;$B$10&amp;"_"&amp;$A58</f>
        <v>Bal_AkPa_AGk</v>
      </c>
      <c r="C58" s="1" t="s">
        <v>70</v>
      </c>
      <c r="D58" s="1" t="s">
        <v>160</v>
      </c>
      <c r="E58" s="13">
        <v>1000</v>
      </c>
    </row>
    <row r="59" spans="1:5" x14ac:dyDescent="0.25">
      <c r="A59" s="3" t="s">
        <v>262</v>
      </c>
      <c r="B59" s="11" t="str">
        <f t="shared" si="1"/>
        <v>Bal_AkPa_OEm</v>
      </c>
      <c r="C59" s="1" t="s">
        <v>71</v>
      </c>
      <c r="D59" s="1" t="s">
        <v>161</v>
      </c>
      <c r="E59" s="13">
        <v>0</v>
      </c>
    </row>
    <row r="60" spans="1:5" x14ac:dyDescent="0.25">
      <c r="A60" s="3" t="s">
        <v>400</v>
      </c>
      <c r="B60" s="11" t="str">
        <f t="shared" si="1"/>
        <v>Bal_AkPa_OhL</v>
      </c>
      <c r="C60" s="1" t="s">
        <v>72</v>
      </c>
      <c r="D60" s="1" t="s">
        <v>162</v>
      </c>
      <c r="E60" s="13">
        <v>0</v>
      </c>
    </row>
    <row r="61" spans="1:5" x14ac:dyDescent="0.25">
      <c r="A61" s="3" t="s">
        <v>263</v>
      </c>
      <c r="B61" s="11" t="str">
        <f t="shared" si="1"/>
        <v>Bal_AkPa_AVUE</v>
      </c>
      <c r="C61" s="1" t="s">
        <v>73</v>
      </c>
      <c r="D61" s="1" t="s">
        <v>163</v>
      </c>
      <c r="E61" s="13">
        <v>0</v>
      </c>
    </row>
    <row r="62" spans="1:5" x14ac:dyDescent="0.25">
      <c r="A62" s="3" t="s">
        <v>264</v>
      </c>
      <c r="B62" s="11" t="str">
        <f t="shared" si="1"/>
        <v>Bal_AkPa_AVSB</v>
      </c>
      <c r="C62" s="1" t="s">
        <v>74</v>
      </c>
      <c r="D62" s="1" t="s">
        <v>164</v>
      </c>
      <c r="E62" s="13">
        <v>0</v>
      </c>
    </row>
    <row r="63" spans="1:5" x14ac:dyDescent="0.25">
      <c r="A63" s="3" t="s">
        <v>345</v>
      </c>
      <c r="B63" s="11" t="str">
        <f t="shared" si="1"/>
        <v>Bal_AkPa_XVr</v>
      </c>
      <c r="C63" s="1" t="s">
        <v>75</v>
      </c>
      <c r="D63" s="1" t="s">
        <v>165</v>
      </c>
      <c r="E63" s="13">
        <v>0</v>
      </c>
    </row>
    <row r="64" spans="1:5" x14ac:dyDescent="0.25">
      <c r="A64" s="3" t="s">
        <v>265</v>
      </c>
      <c r="B64" s="11" t="str">
        <f t="shared" si="1"/>
        <v>Bal_AkPa_AVTot</v>
      </c>
      <c r="C64" s="4" t="s">
        <v>76</v>
      </c>
      <c r="D64" s="4" t="s">
        <v>236</v>
      </c>
      <c r="E64" s="13">
        <v>0</v>
      </c>
    </row>
    <row r="65" spans="1:5" x14ac:dyDescent="0.25">
      <c r="A65" s="3" t="s">
        <v>266</v>
      </c>
      <c r="B65" s="11" t="str">
        <f t="shared" si="1"/>
        <v>Bal_AkPa_Sif</v>
      </c>
      <c r="C65" s="1" t="s">
        <v>77</v>
      </c>
      <c r="D65" s="1" t="s">
        <v>166</v>
      </c>
      <c r="E65" s="13">
        <v>273849</v>
      </c>
    </row>
    <row r="66" spans="1:5" x14ac:dyDescent="0.25">
      <c r="A66" s="3" t="s">
        <v>267</v>
      </c>
      <c r="B66" s="11" t="str">
        <f t="shared" si="1"/>
        <v>Bal_AkPa_VeH</v>
      </c>
      <c r="C66" s="1" t="s">
        <v>78</v>
      </c>
      <c r="D66" s="1" t="s">
        <v>167</v>
      </c>
      <c r="E66" s="13">
        <v>0</v>
      </c>
    </row>
    <row r="67" spans="1:5" x14ac:dyDescent="0.25">
      <c r="A67" s="3" t="s">
        <v>268</v>
      </c>
      <c r="B67" s="11" t="str">
        <f t="shared" si="1"/>
        <v>Bal_AkPa_XH</v>
      </c>
      <c r="C67" s="1" t="s">
        <v>79</v>
      </c>
      <c r="D67" s="1" t="s">
        <v>168</v>
      </c>
      <c r="E67" s="13">
        <v>0</v>
      </c>
    </row>
    <row r="68" spans="1:5" x14ac:dyDescent="0.25">
      <c r="A68" s="3" t="s">
        <v>269</v>
      </c>
      <c r="B68" s="11" t="str">
        <f t="shared" si="1"/>
        <v>Bal_AkPa_ResTot</v>
      </c>
      <c r="C68" s="4" t="s">
        <v>80</v>
      </c>
      <c r="D68" s="4" t="s">
        <v>237</v>
      </c>
      <c r="E68" s="13">
        <v>273849</v>
      </c>
    </row>
    <row r="69" spans="1:5" x14ac:dyDescent="0.25">
      <c r="A69" s="3" t="s">
        <v>270</v>
      </c>
      <c r="B69" s="11" t="str">
        <f t="shared" si="1"/>
        <v>Bal_AkPa_OvUn</v>
      </c>
      <c r="C69" s="1" t="s">
        <v>81</v>
      </c>
      <c r="D69" s="1" t="s">
        <v>169</v>
      </c>
      <c r="E69" s="13">
        <v>3069038</v>
      </c>
    </row>
    <row r="70" spans="1:5" x14ac:dyDescent="0.25">
      <c r="A70" s="3" t="s">
        <v>346</v>
      </c>
      <c r="B70" s="11" t="str">
        <f t="shared" si="1"/>
        <v>Bal_AkPa_FUb</v>
      </c>
      <c r="C70" s="1" t="s">
        <v>82</v>
      </c>
      <c r="D70" s="1" t="s">
        <v>230</v>
      </c>
      <c r="E70" s="13">
        <v>2000</v>
      </c>
    </row>
    <row r="71" spans="1:5" x14ac:dyDescent="0.25">
      <c r="A71" s="3" t="s">
        <v>347</v>
      </c>
      <c r="B71" s="11" t="str">
        <f t="shared" si="1"/>
        <v>Bal_AkPa_Mi</v>
      </c>
      <c r="C71" s="1" t="s">
        <v>83</v>
      </c>
      <c r="D71" s="1" t="s">
        <v>229</v>
      </c>
      <c r="E71" s="13">
        <v>0</v>
      </c>
    </row>
    <row r="72" spans="1:5" x14ac:dyDescent="0.25">
      <c r="A72" s="3" t="s">
        <v>348</v>
      </c>
      <c r="B72" s="11" t="str">
        <f t="shared" si="1"/>
        <v>Bal_AkPa_EkTot</v>
      </c>
      <c r="C72" s="4" t="s">
        <v>84</v>
      </c>
      <c r="D72" s="4" t="s">
        <v>238</v>
      </c>
      <c r="E72" s="13">
        <v>3345887</v>
      </c>
    </row>
    <row r="73" spans="1:5" x14ac:dyDescent="0.25">
      <c r="A73" s="3" t="s">
        <v>291</v>
      </c>
      <c r="B73" s="11" t="str">
        <f t="shared" si="1"/>
        <v>Bal_AkPa_OKap</v>
      </c>
      <c r="C73" s="1" t="s">
        <v>130</v>
      </c>
      <c r="D73" s="1" t="s">
        <v>206</v>
      </c>
      <c r="E73" s="13">
        <v>0</v>
      </c>
    </row>
    <row r="74" spans="1:5" x14ac:dyDescent="0.25">
      <c r="A74" s="3" t="s">
        <v>349</v>
      </c>
      <c r="B74" s="11" t="str">
        <f t="shared" si="1"/>
        <v>Bal_AkPa_AnLk</v>
      </c>
      <c r="C74" s="1" t="s">
        <v>131</v>
      </c>
      <c r="D74" s="1" t="s">
        <v>207</v>
      </c>
      <c r="E74" s="13">
        <v>90000</v>
      </c>
    </row>
    <row r="75" spans="1:5" x14ac:dyDescent="0.25">
      <c r="A75" s="3" t="s">
        <v>350</v>
      </c>
      <c r="B75" s="11" t="str">
        <f t="shared" si="1"/>
        <v>Bal_AkPa_ALTot</v>
      </c>
      <c r="C75" s="4" t="s">
        <v>132</v>
      </c>
      <c r="D75" s="4" t="s">
        <v>239</v>
      </c>
      <c r="E75" s="13">
        <v>90000</v>
      </c>
    </row>
    <row r="76" spans="1:5" x14ac:dyDescent="0.25">
      <c r="A76" s="3" t="s">
        <v>351</v>
      </c>
      <c r="B76" s="11" t="str">
        <f t="shared" si="1"/>
        <v>Bal_AkPa_Phs</v>
      </c>
      <c r="C76" s="1" t="s">
        <v>133</v>
      </c>
      <c r="D76" s="1" t="s">
        <v>232</v>
      </c>
      <c r="E76" s="13">
        <v>600033</v>
      </c>
    </row>
    <row r="77" spans="1:5" x14ac:dyDescent="0.25">
      <c r="A77" s="3" t="s">
        <v>352</v>
      </c>
      <c r="B77" s="11" t="str">
        <f t="shared" si="1"/>
        <v>Bal_AkPa_FmS</v>
      </c>
      <c r="C77" s="1" t="s">
        <v>134</v>
      </c>
      <c r="D77" s="1" t="s">
        <v>233</v>
      </c>
      <c r="E77" s="13">
        <v>0</v>
      </c>
    </row>
    <row r="78" spans="1:5" x14ac:dyDescent="0.25">
      <c r="A78" s="3" t="s">
        <v>353</v>
      </c>
      <c r="B78" s="11" t="str">
        <f t="shared" si="1"/>
        <v>Bal_AkPa_GY</v>
      </c>
      <c r="C78" s="1" t="s">
        <v>135</v>
      </c>
      <c r="D78" s="1" t="s">
        <v>170</v>
      </c>
      <c r="E78" s="13">
        <v>54422553</v>
      </c>
    </row>
    <row r="79" spans="1:5" x14ac:dyDescent="0.25">
      <c r="A79" s="3" t="s">
        <v>401</v>
      </c>
      <c r="B79" s="11" t="str">
        <f t="shared" si="1"/>
        <v>Bal_AkPa_inBp</v>
      </c>
      <c r="C79" s="1" t="s">
        <v>136</v>
      </c>
      <c r="D79" s="1" t="s">
        <v>208</v>
      </c>
      <c r="E79" s="13">
        <v>0</v>
      </c>
    </row>
    <row r="80" spans="1:5" x14ac:dyDescent="0.25">
      <c r="A80" s="3" t="s">
        <v>354</v>
      </c>
      <c r="B80" s="11" t="str">
        <f t="shared" si="1"/>
        <v>Bal_AkPa_KoBp</v>
      </c>
      <c r="C80" s="1" t="s">
        <v>137</v>
      </c>
      <c r="D80" s="1" t="s">
        <v>209</v>
      </c>
      <c r="E80" s="13">
        <v>0</v>
      </c>
    </row>
    <row r="81" spans="1:5" x14ac:dyDescent="0.25">
      <c r="A81" s="3" t="s">
        <v>355</v>
      </c>
      <c r="B81" s="11" t="str">
        <f t="shared" si="1"/>
        <v>Bal_AkPa_RmGp</v>
      </c>
      <c r="C81" s="1" t="s">
        <v>138</v>
      </c>
      <c r="D81" s="1" t="s">
        <v>210</v>
      </c>
      <c r="E81" s="13">
        <v>0</v>
      </c>
    </row>
    <row r="82" spans="1:5" x14ac:dyDescent="0.25">
      <c r="A82" s="3" t="s">
        <v>356</v>
      </c>
      <c r="B82" s="11" t="str">
        <f t="shared" si="1"/>
        <v>Bal_AkPa_HGTot</v>
      </c>
      <c r="C82" s="4" t="s">
        <v>139</v>
      </c>
      <c r="D82" s="4" t="s">
        <v>240</v>
      </c>
      <c r="E82" s="13">
        <v>54422553</v>
      </c>
    </row>
    <row r="83" spans="1:5" x14ac:dyDescent="0.25">
      <c r="A83" s="3" t="s">
        <v>357</v>
      </c>
      <c r="B83" s="11" t="str">
        <f t="shared" si="1"/>
        <v>Bal_AkPa_HMrp</v>
      </c>
      <c r="C83" s="1" t="s">
        <v>140</v>
      </c>
      <c r="D83" s="1" t="s">
        <v>211</v>
      </c>
      <c r="E83" s="13">
        <v>36041922</v>
      </c>
    </row>
    <row r="84" spans="1:5" x14ac:dyDescent="0.25">
      <c r="A84" s="3" t="s">
        <v>358</v>
      </c>
      <c r="B84" s="11" t="str">
        <f t="shared" si="1"/>
        <v>Bal_AkPa_RMrp</v>
      </c>
      <c r="C84" s="1" t="s">
        <v>141</v>
      </c>
      <c r="D84" s="1" t="s">
        <v>212</v>
      </c>
      <c r="E84" s="13">
        <v>0</v>
      </c>
    </row>
    <row r="85" spans="1:5" x14ac:dyDescent="0.25">
      <c r="A85" s="3" t="s">
        <v>359</v>
      </c>
      <c r="B85" s="11" t="str">
        <f t="shared" si="1"/>
        <v>Bal_AkPa_MrpTot</v>
      </c>
      <c r="C85" s="4" t="s">
        <v>142</v>
      </c>
      <c r="D85" s="4" t="s">
        <v>241</v>
      </c>
      <c r="E85" s="13">
        <v>36041922</v>
      </c>
    </row>
    <row r="86" spans="1:5" x14ac:dyDescent="0.25">
      <c r="A86" s="3" t="s">
        <v>289</v>
      </c>
      <c r="B86" s="11" t="str">
        <f t="shared" si="1"/>
        <v>Bal_AkPa_LPTot</v>
      </c>
      <c r="C86" s="4" t="s">
        <v>143</v>
      </c>
      <c r="D86" s="4" t="s">
        <v>242</v>
      </c>
      <c r="E86" s="13">
        <v>90464475</v>
      </c>
    </row>
    <row r="87" spans="1:5" x14ac:dyDescent="0.25">
      <c r="A87" s="3" t="s">
        <v>360</v>
      </c>
      <c r="B87" s="11" t="str">
        <f t="shared" si="1"/>
        <v>Bal_AkPa_FmLi</v>
      </c>
      <c r="C87" s="1" t="s">
        <v>144</v>
      </c>
      <c r="D87" s="1" t="s">
        <v>213</v>
      </c>
      <c r="E87" s="13">
        <v>1719226</v>
      </c>
    </row>
    <row r="88" spans="1:5" x14ac:dyDescent="0.25">
      <c r="A88" s="3" t="s">
        <v>361</v>
      </c>
      <c r="B88" s="11" t="str">
        <f t="shared" si="1"/>
        <v>Bal_AkPa_EhS</v>
      </c>
      <c r="C88" s="1" t="s">
        <v>145</v>
      </c>
      <c r="D88" s="1" t="s">
        <v>214</v>
      </c>
      <c r="E88" s="13">
        <v>2573558</v>
      </c>
    </row>
    <row r="89" spans="1:5" x14ac:dyDescent="0.25">
      <c r="A89" s="3" t="s">
        <v>362</v>
      </c>
      <c r="B89" s="11" t="str">
        <f t="shared" si="1"/>
        <v>Bal_AkPa_RmS</v>
      </c>
      <c r="C89" s="1" t="s">
        <v>146</v>
      </c>
      <c r="D89" s="1" t="s">
        <v>215</v>
      </c>
      <c r="E89" s="13">
        <v>107225</v>
      </c>
    </row>
    <row r="90" spans="1:5" x14ac:dyDescent="0.25">
      <c r="A90" s="3" t="s">
        <v>271</v>
      </c>
      <c r="B90" s="11" t="str">
        <f t="shared" si="1"/>
        <v>Bal_AkPa_HBP</v>
      </c>
      <c r="C90" s="1" t="s">
        <v>147</v>
      </c>
      <c r="D90" s="1" t="s">
        <v>171</v>
      </c>
      <c r="E90" s="13">
        <v>35168</v>
      </c>
    </row>
    <row r="91" spans="1:5" x14ac:dyDescent="0.25">
      <c r="A91" s="3" t="s">
        <v>363</v>
      </c>
      <c r="B91" s="11" t="str">
        <f t="shared" si="1"/>
        <v>Bal_AkPa_HFiTot</v>
      </c>
      <c r="C91" s="4" t="s">
        <v>148</v>
      </c>
      <c r="D91" s="4" t="s">
        <v>397</v>
      </c>
      <c r="E91" s="13">
        <v>95499685</v>
      </c>
    </row>
    <row r="92" spans="1:5" x14ac:dyDescent="0.25">
      <c r="A92" s="3" t="s">
        <v>364</v>
      </c>
      <c r="B92" s="11" t="str">
        <f t="shared" si="1"/>
        <v>Bal_AkPa_PLF</v>
      </c>
      <c r="C92" s="1" t="s">
        <v>149</v>
      </c>
      <c r="D92" s="1" t="s">
        <v>172</v>
      </c>
      <c r="E92" s="13">
        <v>0</v>
      </c>
    </row>
    <row r="93" spans="1:5" x14ac:dyDescent="0.25">
      <c r="A93" s="3" t="s">
        <v>365</v>
      </c>
      <c r="B93" s="11" t="str">
        <f t="shared" si="1"/>
        <v>Bal_AkPa_USf</v>
      </c>
      <c r="C93" s="1" t="s">
        <v>150</v>
      </c>
      <c r="D93" s="1" t="s">
        <v>173</v>
      </c>
      <c r="E93" s="13">
        <v>112699</v>
      </c>
    </row>
    <row r="94" spans="1:5" x14ac:dyDescent="0.25">
      <c r="A94" s="3" t="s">
        <v>366</v>
      </c>
      <c r="B94" s="11" t="str">
        <f t="shared" si="1"/>
        <v>Bal_AkPa_XHen</v>
      </c>
      <c r="C94" s="1" t="s">
        <v>151</v>
      </c>
      <c r="D94" s="1" t="s">
        <v>174</v>
      </c>
      <c r="E94" s="13">
        <v>5062</v>
      </c>
    </row>
    <row r="95" spans="1:5" x14ac:dyDescent="0.25">
      <c r="A95" s="3" t="s">
        <v>367</v>
      </c>
      <c r="B95" s="11" t="str">
        <f t="shared" si="1"/>
        <v>Bal_AkPa_HFTot</v>
      </c>
      <c r="C95" s="4" t="s">
        <v>152</v>
      </c>
      <c r="D95" s="4" t="s">
        <v>394</v>
      </c>
      <c r="E95" s="13">
        <v>117761</v>
      </c>
    </row>
    <row r="96" spans="1:5" x14ac:dyDescent="0.25">
      <c r="A96" s="3" t="s">
        <v>380</v>
      </c>
      <c r="B96" s="11" t="str">
        <f t="shared" si="1"/>
        <v>Bal_AkPa_Gfdep</v>
      </c>
      <c r="C96" s="1" t="s">
        <v>153</v>
      </c>
      <c r="D96" s="1" t="s">
        <v>114</v>
      </c>
      <c r="E96" s="13">
        <v>0</v>
      </c>
    </row>
    <row r="97" spans="1:5" x14ac:dyDescent="0.25">
      <c r="A97" s="3" t="s">
        <v>272</v>
      </c>
      <c r="B97" s="11" t="str">
        <f t="shared" si="1"/>
        <v>Bal_AkPa_GDF</v>
      </c>
      <c r="C97" s="1" t="s">
        <v>154</v>
      </c>
      <c r="D97" s="1" t="s">
        <v>175</v>
      </c>
      <c r="E97" s="13">
        <v>259327</v>
      </c>
    </row>
    <row r="98" spans="1:5" x14ac:dyDescent="0.25">
      <c r="A98" s="3" t="s">
        <v>273</v>
      </c>
      <c r="B98" s="11" t="str">
        <f t="shared" si="1"/>
        <v>Bal_AkPa_GGf</v>
      </c>
      <c r="C98" s="1" t="s">
        <v>155</v>
      </c>
      <c r="D98" s="1" t="s">
        <v>176</v>
      </c>
      <c r="E98" s="13">
        <v>2329</v>
      </c>
    </row>
    <row r="99" spans="1:5" x14ac:dyDescent="0.25">
      <c r="A99" s="3" t="s">
        <v>402</v>
      </c>
      <c r="B99" s="11" t="str">
        <f t="shared" si="1"/>
        <v>Bal_AkPa_OgL</v>
      </c>
      <c r="C99" s="1" t="s">
        <v>156</v>
      </c>
      <c r="D99" s="1" t="s">
        <v>177</v>
      </c>
      <c r="E99" s="13">
        <v>0</v>
      </c>
    </row>
    <row r="100" spans="1:5" x14ac:dyDescent="0.25">
      <c r="A100" s="3" t="s">
        <v>274</v>
      </c>
      <c r="B100" s="11" t="str">
        <f t="shared" si="1"/>
        <v>Bal_AkPa_KonG</v>
      </c>
      <c r="C100" s="1" t="s">
        <v>157</v>
      </c>
      <c r="D100" s="1" t="s">
        <v>178</v>
      </c>
      <c r="E100" s="13">
        <v>0</v>
      </c>
    </row>
    <row r="101" spans="1:5" x14ac:dyDescent="0.25">
      <c r="A101" s="3" t="s">
        <v>368</v>
      </c>
      <c r="B101" s="11" t="str">
        <f t="shared" si="1"/>
        <v>Bal_AkPa_UdG</v>
      </c>
      <c r="C101" s="1" t="s">
        <v>158</v>
      </c>
      <c r="D101" s="1" t="s">
        <v>186</v>
      </c>
      <c r="E101" s="13">
        <v>0</v>
      </c>
    </row>
    <row r="102" spans="1:5" x14ac:dyDescent="0.25">
      <c r="A102" s="3" t="s">
        <v>275</v>
      </c>
      <c r="B102" s="11" t="str">
        <f t="shared" si="1"/>
        <v>Bal_AkPa_GKre</v>
      </c>
      <c r="C102" s="1" t="s">
        <v>159</v>
      </c>
      <c r="D102" s="1" t="s">
        <v>179</v>
      </c>
      <c r="E102" s="13">
        <v>728039</v>
      </c>
    </row>
    <row r="103" spans="1:5" x14ac:dyDescent="0.25">
      <c r="A103" s="3" t="s">
        <v>369</v>
      </c>
      <c r="B103" s="11" t="str">
        <f t="shared" si="1"/>
        <v>Bal_AkPa_GTv</v>
      </c>
      <c r="C103" s="1" t="s">
        <v>216</v>
      </c>
      <c r="D103" s="1" t="s">
        <v>180</v>
      </c>
      <c r="E103" s="13">
        <v>451109</v>
      </c>
    </row>
    <row r="104" spans="1:5" x14ac:dyDescent="0.25">
      <c r="A104" s="3" t="s">
        <v>370</v>
      </c>
      <c r="B104" s="11" t="str">
        <f t="shared" si="1"/>
        <v>Bal_AkPa_GAv</v>
      </c>
      <c r="C104" s="1" t="s">
        <v>217</v>
      </c>
      <c r="D104" s="1" t="s">
        <v>181</v>
      </c>
      <c r="E104" s="13">
        <v>0</v>
      </c>
    </row>
    <row r="105" spans="1:5" x14ac:dyDescent="0.25">
      <c r="A105" s="3" t="s">
        <v>371</v>
      </c>
      <c r="B105" s="11" t="str">
        <f t="shared" si="1"/>
        <v>Bal_AkPa_AkSf</v>
      </c>
      <c r="C105" s="1" t="s">
        <v>218</v>
      </c>
      <c r="D105" s="1" t="s">
        <v>182</v>
      </c>
      <c r="E105" s="13">
        <v>0</v>
      </c>
    </row>
    <row r="106" spans="1:5" x14ac:dyDescent="0.25">
      <c r="A106" s="3" t="s">
        <v>276</v>
      </c>
      <c r="B106" s="11" t="str">
        <f t="shared" si="1"/>
        <v>Bal_AkPa_MOF</v>
      </c>
      <c r="C106" s="1" t="s">
        <v>219</v>
      </c>
      <c r="D106" s="1" t="s">
        <v>183</v>
      </c>
      <c r="E106" s="13">
        <v>0</v>
      </c>
    </row>
    <row r="107" spans="1:5" x14ac:dyDescent="0.25">
      <c r="A107" s="3" t="s">
        <v>372</v>
      </c>
      <c r="B107" s="11" t="str">
        <f t="shared" si="1"/>
        <v>Bal_AkPa_XG</v>
      </c>
      <c r="C107" s="1" t="s">
        <v>220</v>
      </c>
      <c r="D107" s="1" t="s">
        <v>184</v>
      </c>
      <c r="E107" s="13">
        <v>5321057</v>
      </c>
    </row>
    <row r="108" spans="1:5" x14ac:dyDescent="0.25">
      <c r="A108" s="3" t="s">
        <v>277</v>
      </c>
      <c r="B108" s="11" t="str">
        <f t="shared" si="1"/>
        <v>Bal_AkPa_GTot</v>
      </c>
      <c r="C108" s="4" t="s">
        <v>231</v>
      </c>
      <c r="D108" s="4" t="s">
        <v>395</v>
      </c>
      <c r="E108" s="13">
        <v>6761861</v>
      </c>
    </row>
    <row r="109" spans="1:5" x14ac:dyDescent="0.25">
      <c r="A109" s="3" t="s">
        <v>373</v>
      </c>
      <c r="B109" s="11" t="str">
        <f t="shared" si="1"/>
        <v>Bal_AkPa_Pap</v>
      </c>
      <c r="C109" s="1" t="s">
        <v>234</v>
      </c>
      <c r="D109" s="1" t="s">
        <v>185</v>
      </c>
      <c r="E109" s="13">
        <v>104121</v>
      </c>
    </row>
    <row r="110" spans="1:5" x14ac:dyDescent="0.25">
      <c r="A110" s="3" t="s">
        <v>374</v>
      </c>
      <c r="B110" s="11" t="str">
        <f t="shared" si="1"/>
        <v>Bal_AkPa_PasTot</v>
      </c>
      <c r="C110" s="4" t="s">
        <v>235</v>
      </c>
      <c r="D110" s="4" t="s">
        <v>396</v>
      </c>
      <c r="E110" s="13">
        <v>105919315</v>
      </c>
    </row>
    <row r="111" spans="1:5" x14ac:dyDescent="0.25"/>
  </sheetData>
  <sheetProtection password="BF77" sheet="1" objects="1" scenarios="1"/>
  <mergeCells count="6">
    <mergeCell ref="C1:D1"/>
    <mergeCell ref="C7:E7"/>
    <mergeCell ref="C8:E8"/>
    <mergeCell ref="C3:C4"/>
    <mergeCell ref="D3:E4"/>
    <mergeCell ref="D5:E5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64" fitToWidth="0" fitToHeight="0" orientation="portrait" r:id="rId1"/>
  <headerFooter>
    <oddHeader>&amp;C&amp;G</oddHeader>
  </headerFooter>
  <rowBreaks count="1" manualBreakCount="1">
    <brk id="55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'LIV data'!$C$2:$C$19</xm:f>
          </x14:formula1>
          <xm:sqref>D3:E4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29"/>
  <sheetViews>
    <sheetView showGridLines="0" topLeftCell="C1" zoomScaleNormal="100" workbookViewId="0">
      <selection activeCell="D3" sqref="D3:E4"/>
    </sheetView>
  </sheetViews>
  <sheetFormatPr defaultColWidth="0" defaultRowHeight="15" zeroHeight="1" x14ac:dyDescent="0.25"/>
  <cols>
    <col min="1" max="1" width="13.85546875" style="11" hidden="1" customWidth="1"/>
    <col min="2" max="2" width="0" style="11" hidden="1" customWidth="1"/>
    <col min="3" max="3" width="13.5703125" style="11" customWidth="1"/>
    <col min="4" max="4" width="84.28515625" style="17" customWidth="1"/>
    <col min="5" max="5" width="19.28515625" style="11" customWidth="1"/>
    <col min="6" max="6" width="6.28515625" style="11" customWidth="1"/>
    <col min="7" max="7" width="13.28515625" style="11" hidden="1" customWidth="1"/>
    <col min="8" max="16384" width="9.140625" style="11" hidden="1"/>
  </cols>
  <sheetData>
    <row r="1" spans="1:5" x14ac:dyDescent="0.25">
      <c r="C1" s="75" t="s">
        <v>701</v>
      </c>
      <c r="D1" s="75"/>
    </row>
    <row r="2" spans="1:5" x14ac:dyDescent="0.25"/>
    <row r="3" spans="1:5" x14ac:dyDescent="0.25">
      <c r="C3" s="98" t="s">
        <v>1096</v>
      </c>
      <c r="D3" s="100" t="s">
        <v>671</v>
      </c>
      <c r="E3" s="100"/>
    </row>
    <row r="4" spans="1:5" x14ac:dyDescent="0.25">
      <c r="C4" s="98"/>
      <c r="D4" s="100"/>
      <c r="E4" s="100"/>
    </row>
    <row r="5" spans="1:5" x14ac:dyDescent="0.25">
      <c r="C5" s="38" t="s">
        <v>1097</v>
      </c>
      <c r="D5" s="99">
        <f>INDEX(LivData,MATCH($D$3,LivNavn,0),MATCH("regnr",LivVar,0))</f>
        <v>63010</v>
      </c>
      <c r="E5" s="99"/>
    </row>
    <row r="6" spans="1:5" x14ac:dyDescent="0.25"/>
    <row r="7" spans="1:5" ht="23.25" x14ac:dyDescent="0.25">
      <c r="C7" s="82" t="s">
        <v>1136</v>
      </c>
      <c r="D7" s="83"/>
      <c r="E7" s="83"/>
    </row>
    <row r="8" spans="1:5" ht="15" customHeight="1" x14ac:dyDescent="0.25">
      <c r="C8" s="74" t="s">
        <v>187</v>
      </c>
      <c r="D8" s="74"/>
      <c r="E8" s="74"/>
    </row>
    <row r="9" spans="1:5" x14ac:dyDescent="0.25">
      <c r="A9" s="14" t="s">
        <v>245</v>
      </c>
      <c r="B9" s="16" t="s">
        <v>1101</v>
      </c>
      <c r="C9" s="1"/>
      <c r="D9" s="5"/>
      <c r="E9" s="2" t="s">
        <v>761</v>
      </c>
    </row>
    <row r="10" spans="1:5" ht="16.5" customHeight="1" x14ac:dyDescent="0.25">
      <c r="A10" s="8" t="s">
        <v>1102</v>
      </c>
      <c r="B10" s="11" t="str">
        <f>"Lph_"&amp;A10&amp;"_"&amp;$B$9</f>
        <v>Lph_LhP_pTot</v>
      </c>
      <c r="C10" s="1" t="s">
        <v>5</v>
      </c>
      <c r="D10" s="15" t="s">
        <v>1100</v>
      </c>
      <c r="E10" s="13">
        <v>87794246</v>
      </c>
    </row>
    <row r="11" spans="1:5" ht="16.5" customHeight="1" x14ac:dyDescent="0.25">
      <c r="A11" s="8" t="s">
        <v>1104</v>
      </c>
      <c r="B11" s="11" t="str">
        <f t="shared" ref="B11:B28" si="0">"Lph_"&amp;A11&amp;"_"&amp;$B$9</f>
        <v>Lph_FmP_pTot</v>
      </c>
      <c r="C11" s="1" t="s">
        <v>6</v>
      </c>
      <c r="D11" s="15" t="s">
        <v>1103</v>
      </c>
      <c r="E11" s="13">
        <v>1444288</v>
      </c>
    </row>
    <row r="12" spans="1:5" ht="16.5" customHeight="1" x14ac:dyDescent="0.25">
      <c r="A12" s="8" t="s">
        <v>1106</v>
      </c>
      <c r="B12" s="11" t="str">
        <f t="shared" si="0"/>
        <v>Lph_FHTot_pTot</v>
      </c>
      <c r="C12" s="4" t="s">
        <v>7</v>
      </c>
      <c r="D12" s="5" t="s">
        <v>1105</v>
      </c>
      <c r="E12" s="13">
        <v>89238534</v>
      </c>
    </row>
    <row r="13" spans="1:5" ht="16.5" customHeight="1" x14ac:dyDescent="0.25">
      <c r="A13" s="8" t="s">
        <v>1108</v>
      </c>
      <c r="B13" s="11" t="str">
        <f t="shared" si="0"/>
        <v>Lph_KBP_pTot</v>
      </c>
      <c r="C13" s="1" t="s">
        <v>8</v>
      </c>
      <c r="D13" s="15" t="s">
        <v>1107</v>
      </c>
      <c r="E13" s="13">
        <v>-5307407</v>
      </c>
    </row>
    <row r="14" spans="1:5" ht="16.5" customHeight="1" x14ac:dyDescent="0.25">
      <c r="A14" s="8" t="s">
        <v>1110</v>
      </c>
      <c r="B14" s="11" t="str">
        <f t="shared" si="0"/>
        <v>Lph_VrP_pTot</v>
      </c>
      <c r="C14" s="1" t="s">
        <v>9</v>
      </c>
      <c r="D14" s="15" t="s">
        <v>1109</v>
      </c>
      <c r="E14" s="13">
        <v>-7511650</v>
      </c>
    </row>
    <row r="15" spans="1:5" ht="16.5" customHeight="1" x14ac:dyDescent="0.25">
      <c r="A15" s="8" t="s">
        <v>1112</v>
      </c>
      <c r="B15" s="11" t="str">
        <f t="shared" si="0"/>
        <v>Lph_RHP_pTot</v>
      </c>
      <c r="C15" s="4" t="s">
        <v>10</v>
      </c>
      <c r="D15" s="5" t="s">
        <v>1111</v>
      </c>
      <c r="E15" s="13">
        <v>76419477</v>
      </c>
    </row>
    <row r="16" spans="1:5" ht="16.5" customHeight="1" x14ac:dyDescent="0.25">
      <c r="A16" s="8" t="s">
        <v>279</v>
      </c>
      <c r="B16" s="11" t="str">
        <f t="shared" si="0"/>
        <v>Lph_BM_pTot</v>
      </c>
      <c r="C16" s="1" t="s">
        <v>11</v>
      </c>
      <c r="D16" s="15" t="s">
        <v>0</v>
      </c>
      <c r="E16" s="13">
        <v>6432544</v>
      </c>
    </row>
    <row r="17" spans="1:5" ht="16.5" customHeight="1" x14ac:dyDescent="0.25">
      <c r="A17" s="8" t="s">
        <v>1114</v>
      </c>
      <c r="B17" s="11" t="str">
        <f t="shared" si="0"/>
        <v>Lph_TiAk_pTot</v>
      </c>
      <c r="C17" s="1" t="s">
        <v>12</v>
      </c>
      <c r="D17" s="15" t="s">
        <v>1113</v>
      </c>
      <c r="E17" s="13">
        <v>3282338</v>
      </c>
    </row>
    <row r="18" spans="1:5" ht="16.5" customHeight="1" x14ac:dyDescent="0.25">
      <c r="A18" s="8" t="s">
        <v>1116</v>
      </c>
      <c r="B18" s="11" t="str">
        <f t="shared" si="0"/>
        <v>Lph_FPy_pTot</v>
      </c>
      <c r="C18" s="1" t="s">
        <v>13</v>
      </c>
      <c r="D18" s="15" t="s">
        <v>1115</v>
      </c>
      <c r="E18" s="13">
        <v>-7884649</v>
      </c>
    </row>
    <row r="19" spans="1:5" ht="16.5" customHeight="1" x14ac:dyDescent="0.25">
      <c r="A19" s="8" t="s">
        <v>1118</v>
      </c>
      <c r="B19" s="11" t="str">
        <f t="shared" si="0"/>
        <v>Lph_TiOm_pTot</v>
      </c>
      <c r="C19" s="1" t="s">
        <v>14</v>
      </c>
      <c r="D19" s="15" t="s">
        <v>1117</v>
      </c>
      <c r="E19" s="13">
        <v>-249488</v>
      </c>
    </row>
    <row r="20" spans="1:5" ht="16.5" customHeight="1" x14ac:dyDescent="0.25">
      <c r="A20" s="8" t="s">
        <v>1120</v>
      </c>
      <c r="B20" s="11" t="str">
        <f t="shared" si="0"/>
        <v>Lph_TiRi_pTot</v>
      </c>
      <c r="C20" s="1" t="s">
        <v>15</v>
      </c>
      <c r="D20" s="15" t="s">
        <v>1119</v>
      </c>
      <c r="E20" s="13">
        <v>-123563</v>
      </c>
    </row>
    <row r="21" spans="1:5" ht="16.5" customHeight="1" x14ac:dyDescent="0.25">
      <c r="A21" s="8" t="s">
        <v>1122</v>
      </c>
      <c r="B21" s="11" t="str">
        <f t="shared" si="0"/>
        <v>Lph_Rhx_pTot</v>
      </c>
      <c r="C21" s="1" t="s">
        <v>16</v>
      </c>
      <c r="D21" s="15" t="s">
        <v>1121</v>
      </c>
      <c r="E21" s="13">
        <v>225895</v>
      </c>
    </row>
    <row r="22" spans="1:5" ht="16.5" customHeight="1" x14ac:dyDescent="0.25">
      <c r="A22" s="8" t="s">
        <v>1124</v>
      </c>
      <c r="B22" s="11" t="str">
        <f t="shared" si="0"/>
        <v>Lph_RHU_pTot</v>
      </c>
      <c r="C22" s="4" t="s">
        <v>17</v>
      </c>
      <c r="D22" s="5" t="s">
        <v>1123</v>
      </c>
      <c r="E22" s="13">
        <v>78102554</v>
      </c>
    </row>
    <row r="23" spans="1:5" ht="16.5" customHeight="1" x14ac:dyDescent="0.25">
      <c r="A23" s="8" t="s">
        <v>1126</v>
      </c>
      <c r="B23" s="11" t="str">
        <f t="shared" si="0"/>
        <v>Lph_VrU_pTot</v>
      </c>
      <c r="C23" s="1" t="s">
        <v>18</v>
      </c>
      <c r="D23" s="15" t="s">
        <v>1125</v>
      </c>
      <c r="E23" s="13">
        <v>8309182</v>
      </c>
    </row>
    <row r="24" spans="1:5" ht="16.5" customHeight="1" x14ac:dyDescent="0.25">
      <c r="A24" s="8" t="s">
        <v>1128</v>
      </c>
      <c r="B24" s="11" t="str">
        <f t="shared" si="0"/>
        <v>Lph_BPu_pTot</v>
      </c>
      <c r="C24" s="1" t="s">
        <v>19</v>
      </c>
      <c r="D24" s="15" t="s">
        <v>1127</v>
      </c>
      <c r="E24" s="13">
        <v>5771966</v>
      </c>
    </row>
    <row r="25" spans="1:5" ht="16.5" customHeight="1" x14ac:dyDescent="0.25">
      <c r="A25" s="8" t="s">
        <v>1129</v>
      </c>
      <c r="B25" s="11" t="str">
        <f t="shared" si="0"/>
        <v>Lph_Fphx_pTot</v>
      </c>
      <c r="C25" s="1" t="s">
        <v>20</v>
      </c>
      <c r="D25" s="15" t="s">
        <v>1121</v>
      </c>
      <c r="E25" s="13">
        <v>0</v>
      </c>
    </row>
    <row r="26" spans="1:5" ht="16.5" customHeight="1" x14ac:dyDescent="0.25">
      <c r="A26" s="8" t="s">
        <v>1131</v>
      </c>
      <c r="B26" s="11" t="str">
        <f t="shared" si="0"/>
        <v>Lph_FpHTot_pTot</v>
      </c>
      <c r="C26" s="4" t="s">
        <v>21</v>
      </c>
      <c r="D26" s="5" t="s">
        <v>1130</v>
      </c>
      <c r="E26" s="13">
        <v>92183702</v>
      </c>
    </row>
    <row r="27" spans="1:5" ht="16.5" customHeight="1" x14ac:dyDescent="0.25">
      <c r="A27" s="8" t="s">
        <v>1133</v>
      </c>
      <c r="B27" s="11" t="str">
        <f t="shared" si="0"/>
        <v>Lph_FmU_pTot</v>
      </c>
      <c r="C27" s="1" t="s">
        <v>22</v>
      </c>
      <c r="D27" s="15" t="s">
        <v>1132</v>
      </c>
      <c r="E27" s="13">
        <v>-1719227</v>
      </c>
    </row>
    <row r="28" spans="1:5" x14ac:dyDescent="0.25">
      <c r="A28" s="8" t="s">
        <v>1135</v>
      </c>
      <c r="B28" s="11" t="str">
        <f t="shared" si="0"/>
        <v>Lph_LPU_pTot</v>
      </c>
      <c r="C28" s="4" t="s">
        <v>23</v>
      </c>
      <c r="D28" s="5" t="s">
        <v>1134</v>
      </c>
      <c r="E28" s="13">
        <v>90464475</v>
      </c>
    </row>
    <row r="29" spans="1:5" x14ac:dyDescent="0.25"/>
  </sheetData>
  <sheetProtection password="BF77" sheet="1" objects="1" scenarios="1"/>
  <mergeCells count="6">
    <mergeCell ref="C1:D1"/>
    <mergeCell ref="C7:E7"/>
    <mergeCell ref="C8:E8"/>
    <mergeCell ref="C3:C4"/>
    <mergeCell ref="D3:E4"/>
    <mergeCell ref="D5:E5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'LIV data'!$C$2:$C$19</xm:f>
          </x14:formula1>
          <xm:sqref>D3:E4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67"/>
  <sheetViews>
    <sheetView showGridLines="0" topLeftCell="C1" zoomScaleNormal="100" workbookViewId="0">
      <selection activeCell="D3" sqref="D3:E4"/>
    </sheetView>
  </sheetViews>
  <sheetFormatPr defaultColWidth="0" defaultRowHeight="15" zeroHeight="1" x14ac:dyDescent="0.25"/>
  <cols>
    <col min="1" max="1" width="12.85546875" style="11" hidden="1" customWidth="1"/>
    <col min="2" max="2" width="20.28515625" style="11" hidden="1" customWidth="1"/>
    <col min="3" max="3" width="13.85546875" style="11" customWidth="1"/>
    <col min="4" max="4" width="87.28515625" style="11" customWidth="1"/>
    <col min="5" max="5" width="14.28515625" style="11" customWidth="1"/>
    <col min="6" max="6" width="6" style="11" customWidth="1"/>
    <col min="7" max="7" width="13.5703125" style="11" hidden="1" customWidth="1"/>
    <col min="8" max="16384" width="9.140625" style="11" hidden="1"/>
  </cols>
  <sheetData>
    <row r="1" spans="1:5" x14ac:dyDescent="0.25">
      <c r="C1" s="75" t="s">
        <v>701</v>
      </c>
      <c r="D1" s="75"/>
    </row>
    <row r="2" spans="1:5" x14ac:dyDescent="0.25"/>
    <row r="3" spans="1:5" x14ac:dyDescent="0.25">
      <c r="C3" s="98" t="s">
        <v>1096</v>
      </c>
      <c r="D3" s="100" t="s">
        <v>688</v>
      </c>
      <c r="E3" s="100"/>
    </row>
    <row r="4" spans="1:5" x14ac:dyDescent="0.25">
      <c r="C4" s="98"/>
      <c r="D4" s="100"/>
      <c r="E4" s="100"/>
    </row>
    <row r="5" spans="1:5" x14ac:dyDescent="0.25">
      <c r="C5" s="38" t="s">
        <v>1097</v>
      </c>
      <c r="D5" s="99">
        <f>INDEX(TpkData,MATCH($D$3,TpkNavn,0),MATCH("regnr",TpkVar,0))</f>
        <v>70735</v>
      </c>
      <c r="E5" s="99"/>
    </row>
    <row r="6" spans="1:5" x14ac:dyDescent="0.25"/>
    <row r="7" spans="1:5" ht="30" customHeight="1" x14ac:dyDescent="0.25">
      <c r="C7" s="71" t="s">
        <v>1137</v>
      </c>
      <c r="D7" s="72"/>
      <c r="E7" s="73"/>
    </row>
    <row r="8" spans="1:5" ht="15" customHeight="1" x14ac:dyDescent="0.25">
      <c r="C8" s="74" t="s">
        <v>187</v>
      </c>
      <c r="D8" s="74"/>
      <c r="E8" s="74"/>
    </row>
    <row r="9" spans="1:5" ht="31.5" customHeight="1" x14ac:dyDescent="0.25">
      <c r="A9" s="7" t="s">
        <v>245</v>
      </c>
      <c r="B9" s="12" t="s">
        <v>244</v>
      </c>
      <c r="C9" s="1"/>
      <c r="D9" s="1"/>
      <c r="E9" s="2" t="s">
        <v>188</v>
      </c>
    </row>
    <row r="10" spans="1:5" x14ac:dyDescent="0.25">
      <c r="A10" s="8" t="s">
        <v>279</v>
      </c>
      <c r="B10" s="11" t="str">
        <f>"Res_"&amp;A10&amp;"_"&amp;$B$9</f>
        <v>Res_BM_BeY</v>
      </c>
      <c r="C10" s="1" t="s">
        <v>5</v>
      </c>
      <c r="D10" s="1" t="s">
        <v>0</v>
      </c>
      <c r="E10" s="13">
        <v>336646</v>
      </c>
    </row>
    <row r="11" spans="1:5" x14ac:dyDescent="0.25">
      <c r="A11" s="8" t="s">
        <v>314</v>
      </c>
      <c r="B11" s="11" t="str">
        <f t="shared" ref="B11:B44" si="0">"Res_"&amp;A11&amp;"_"&amp;$B$9</f>
        <v>Res_AFp_BeY</v>
      </c>
      <c r="C11" s="1" t="s">
        <v>6</v>
      </c>
      <c r="D11" s="1" t="s">
        <v>86</v>
      </c>
      <c r="E11" s="13">
        <v>0</v>
      </c>
    </row>
    <row r="12" spans="1:5" x14ac:dyDescent="0.25">
      <c r="A12" s="8" t="s">
        <v>246</v>
      </c>
      <c r="B12" s="11" t="str">
        <f t="shared" si="0"/>
        <v>Res_PMTot_BeY</v>
      </c>
      <c r="C12" s="4" t="s">
        <v>7</v>
      </c>
      <c r="D12" s="4" t="s">
        <v>1</v>
      </c>
      <c r="E12" s="13">
        <v>336646</v>
      </c>
    </row>
    <row r="13" spans="1:5" x14ac:dyDescent="0.25">
      <c r="A13" s="8" t="s">
        <v>280</v>
      </c>
      <c r="B13" s="11" t="str">
        <f t="shared" si="0"/>
        <v>Res_IndT_BeY</v>
      </c>
      <c r="C13" s="1" t="s">
        <v>8</v>
      </c>
      <c r="D13" s="1" t="s">
        <v>2</v>
      </c>
      <c r="E13" s="13">
        <v>5211</v>
      </c>
    </row>
    <row r="14" spans="1:5" x14ac:dyDescent="0.25">
      <c r="A14" s="8" t="s">
        <v>281</v>
      </c>
      <c r="B14" s="11" t="str">
        <f t="shared" si="0"/>
        <v>Res_IndA_BeY</v>
      </c>
      <c r="C14" s="1" t="s">
        <v>9</v>
      </c>
      <c r="D14" s="1" t="s">
        <v>3</v>
      </c>
      <c r="E14" s="13">
        <v>460</v>
      </c>
    </row>
    <row r="15" spans="1:5" x14ac:dyDescent="0.25">
      <c r="A15" s="8" t="s">
        <v>282</v>
      </c>
      <c r="B15" s="11" t="str">
        <f t="shared" si="0"/>
        <v>Res_IndE_BeY</v>
      </c>
      <c r="C15" s="1" t="s">
        <v>10</v>
      </c>
      <c r="D15" s="1" t="s">
        <v>4</v>
      </c>
      <c r="E15" s="13">
        <v>-1322</v>
      </c>
    </row>
    <row r="16" spans="1:5" x14ac:dyDescent="0.25">
      <c r="A16" s="8" t="s">
        <v>315</v>
      </c>
      <c r="B16" s="11" t="str">
        <f t="shared" si="0"/>
        <v>Res_RiU_BeY</v>
      </c>
      <c r="C16" s="1" t="s">
        <v>11</v>
      </c>
      <c r="D16" s="1" t="s">
        <v>46</v>
      </c>
      <c r="E16" s="13">
        <v>27532</v>
      </c>
    </row>
    <row r="17" spans="1:5" x14ac:dyDescent="0.25">
      <c r="A17" s="8" t="s">
        <v>283</v>
      </c>
      <c r="B17" s="11" t="str">
        <f t="shared" si="0"/>
        <v>Res_Kurs_BeY</v>
      </c>
      <c r="C17" s="1" t="s">
        <v>12</v>
      </c>
      <c r="D17" s="1" t="s">
        <v>47</v>
      </c>
      <c r="E17" s="13">
        <v>578918</v>
      </c>
    </row>
    <row r="18" spans="1:5" x14ac:dyDescent="0.25">
      <c r="A18" s="8" t="s">
        <v>316</v>
      </c>
      <c r="B18" s="11" t="str">
        <f t="shared" si="0"/>
        <v>Res_Rug_BeY</v>
      </c>
      <c r="C18" s="1" t="s">
        <v>13</v>
      </c>
      <c r="D18" s="1" t="s">
        <v>48</v>
      </c>
      <c r="E18" s="13">
        <v>-249</v>
      </c>
    </row>
    <row r="19" spans="1:5" x14ac:dyDescent="0.25">
      <c r="A19" s="8" t="s">
        <v>284</v>
      </c>
      <c r="B19" s="11" t="str">
        <f t="shared" si="0"/>
        <v>Res_AdmV_BeY</v>
      </c>
      <c r="C19" s="1" t="s">
        <v>14</v>
      </c>
      <c r="D19" s="1" t="s">
        <v>49</v>
      </c>
      <c r="E19" s="13">
        <v>-10479</v>
      </c>
    </row>
    <row r="20" spans="1:5" ht="15.75" customHeight="1" x14ac:dyDescent="0.25">
      <c r="A20" s="8" t="s">
        <v>381</v>
      </c>
      <c r="B20" s="11" t="str">
        <f t="shared" si="0"/>
        <v>Res_iaTot_BeY</v>
      </c>
      <c r="C20" s="4" t="s">
        <v>15</v>
      </c>
      <c r="D20" s="4" t="s">
        <v>50</v>
      </c>
      <c r="E20" s="13">
        <v>600071</v>
      </c>
    </row>
    <row r="21" spans="1:5" x14ac:dyDescent="0.25">
      <c r="A21" s="8" t="s">
        <v>285</v>
      </c>
      <c r="B21" s="11" t="str">
        <f t="shared" si="0"/>
        <v>Res_Pas_BeY</v>
      </c>
      <c r="C21" s="1" t="s">
        <v>16</v>
      </c>
      <c r="D21" s="1" t="s">
        <v>51</v>
      </c>
      <c r="E21" s="13">
        <v>-89752</v>
      </c>
    </row>
    <row r="22" spans="1:5" x14ac:dyDescent="0.25">
      <c r="A22" s="8" t="s">
        <v>317</v>
      </c>
      <c r="B22" s="11" t="str">
        <f t="shared" si="0"/>
        <v>Res_UbY_BeY</v>
      </c>
      <c r="C22" s="1" t="s">
        <v>17</v>
      </c>
      <c r="D22" s="1" t="s">
        <v>52</v>
      </c>
      <c r="E22" s="13">
        <v>-240618</v>
      </c>
    </row>
    <row r="23" spans="1:5" x14ac:dyDescent="0.25">
      <c r="A23" s="8" t="s">
        <v>318</v>
      </c>
      <c r="B23" s="11" t="str">
        <f t="shared" si="0"/>
        <v>Res_MGd_BeY</v>
      </c>
      <c r="C23" s="1" t="s">
        <v>18</v>
      </c>
      <c r="D23" s="1" t="s">
        <v>53</v>
      </c>
      <c r="E23" s="13">
        <v>0</v>
      </c>
    </row>
    <row r="24" spans="1:5" x14ac:dyDescent="0.25">
      <c r="A24" s="8" t="s">
        <v>286</v>
      </c>
      <c r="B24" s="11" t="str">
        <f t="shared" si="0"/>
        <v>Res_YTot_BeY</v>
      </c>
      <c r="C24" s="4" t="s">
        <v>19</v>
      </c>
      <c r="D24" s="4" t="s">
        <v>189</v>
      </c>
      <c r="E24" s="13">
        <v>-240618</v>
      </c>
    </row>
    <row r="25" spans="1:5" x14ac:dyDescent="0.25">
      <c r="A25" s="8" t="s">
        <v>287</v>
      </c>
      <c r="B25" s="11" t="str">
        <f t="shared" si="0"/>
        <v>Res_LP_BeY</v>
      </c>
      <c r="C25" s="1" t="s">
        <v>20</v>
      </c>
      <c r="D25" s="1" t="s">
        <v>243</v>
      </c>
      <c r="E25" s="13">
        <v>-401644</v>
      </c>
    </row>
    <row r="26" spans="1:5" x14ac:dyDescent="0.25">
      <c r="A26" s="8" t="s">
        <v>288</v>
      </c>
      <c r="B26" s="11" t="str">
        <f t="shared" si="0"/>
        <v>Res_GLP_BeY</v>
      </c>
      <c r="C26" s="1" t="s">
        <v>21</v>
      </c>
      <c r="D26" s="1" t="s">
        <v>56</v>
      </c>
      <c r="E26" s="13">
        <v>0</v>
      </c>
    </row>
    <row r="27" spans="1:5" x14ac:dyDescent="0.25">
      <c r="A27" s="8" t="s">
        <v>289</v>
      </c>
      <c r="B27" s="11" t="str">
        <f t="shared" si="0"/>
        <v>Res_LPTot_BeY</v>
      </c>
      <c r="C27" s="4" t="s">
        <v>22</v>
      </c>
      <c r="D27" s="4" t="s">
        <v>190</v>
      </c>
      <c r="E27" s="13">
        <v>-401644</v>
      </c>
    </row>
    <row r="28" spans="1:5" x14ac:dyDescent="0.25">
      <c r="A28" s="8" t="s">
        <v>290</v>
      </c>
      <c r="B28" s="11" t="str">
        <f t="shared" si="0"/>
        <v>Res_Fm_BeY</v>
      </c>
      <c r="C28" s="1" t="s">
        <v>23</v>
      </c>
      <c r="D28" s="1" t="s">
        <v>191</v>
      </c>
      <c r="E28" s="13">
        <v>0</v>
      </c>
    </row>
    <row r="29" spans="1:5" x14ac:dyDescent="0.25">
      <c r="A29" s="8" t="s">
        <v>382</v>
      </c>
      <c r="B29" s="11" t="str">
        <f t="shared" si="0"/>
        <v>Res_Okap_BeY</v>
      </c>
      <c r="C29" s="1" t="s">
        <v>24</v>
      </c>
      <c r="D29" s="1" t="s">
        <v>192</v>
      </c>
      <c r="E29" s="13">
        <v>-32833</v>
      </c>
    </row>
    <row r="30" spans="1:5" x14ac:dyDescent="0.25">
      <c r="A30" s="8" t="s">
        <v>292</v>
      </c>
      <c r="B30" s="11" t="str">
        <f t="shared" si="0"/>
        <v>Res_Eom_BeY</v>
      </c>
      <c r="C30" s="1" t="s">
        <v>25</v>
      </c>
      <c r="D30" s="1" t="s">
        <v>57</v>
      </c>
      <c r="E30" s="13">
        <v>0</v>
      </c>
    </row>
    <row r="31" spans="1:5" x14ac:dyDescent="0.25">
      <c r="A31" s="8" t="s">
        <v>293</v>
      </c>
      <c r="B31" s="11" t="str">
        <f t="shared" si="0"/>
        <v>Res_Aom_BeY</v>
      </c>
      <c r="C31" s="1" t="s">
        <v>26</v>
      </c>
      <c r="D31" s="1" t="s">
        <v>92</v>
      </c>
      <c r="E31" s="13">
        <v>-10377</v>
      </c>
    </row>
    <row r="32" spans="1:5" x14ac:dyDescent="0.25">
      <c r="A32" s="8" t="s">
        <v>383</v>
      </c>
      <c r="B32" s="11" t="str">
        <f t="shared" si="0"/>
        <v>Res_RTv_BeY</v>
      </c>
      <c r="C32" s="1" t="s">
        <v>27</v>
      </c>
      <c r="D32" s="1" t="s">
        <v>58</v>
      </c>
      <c r="E32" s="13">
        <v>607</v>
      </c>
    </row>
    <row r="33" spans="1:5" x14ac:dyDescent="0.25">
      <c r="A33" s="8" t="s">
        <v>319</v>
      </c>
      <c r="B33" s="11" t="str">
        <f t="shared" si="0"/>
        <v>Res_PGG_BeY</v>
      </c>
      <c r="C33" s="1" t="s">
        <v>28</v>
      </c>
      <c r="D33" s="1" t="s">
        <v>93</v>
      </c>
      <c r="E33" s="13">
        <v>0</v>
      </c>
    </row>
    <row r="34" spans="1:5" x14ac:dyDescent="0.25">
      <c r="A34" s="8" t="s">
        <v>294</v>
      </c>
      <c r="B34" s="11" t="str">
        <f t="shared" si="0"/>
        <v>Res_DTot_BeY</v>
      </c>
      <c r="C34" s="4" t="s">
        <v>29</v>
      </c>
      <c r="D34" s="5" t="s">
        <v>201</v>
      </c>
      <c r="E34" s="13">
        <v>-9770</v>
      </c>
    </row>
    <row r="35" spans="1:5" x14ac:dyDescent="0.25">
      <c r="A35" s="8" t="s">
        <v>326</v>
      </c>
      <c r="B35" s="11" t="str">
        <f t="shared" si="0"/>
        <v>Res_Oia_BeY</v>
      </c>
      <c r="C35" s="1" t="s">
        <v>30</v>
      </c>
      <c r="D35" s="1" t="s">
        <v>59</v>
      </c>
      <c r="E35" s="13">
        <v>-121417</v>
      </c>
    </row>
    <row r="36" spans="1:5" x14ac:dyDescent="0.25">
      <c r="A36" s="8" t="s">
        <v>320</v>
      </c>
      <c r="B36" s="11" t="str">
        <f t="shared" si="0"/>
        <v>Res_FPTot_BeY</v>
      </c>
      <c r="C36" s="4" t="s">
        <v>31</v>
      </c>
      <c r="D36" s="4" t="s">
        <v>193</v>
      </c>
      <c r="E36" s="13">
        <v>40683</v>
      </c>
    </row>
    <row r="37" spans="1:5" x14ac:dyDescent="0.25">
      <c r="A37" s="8" t="s">
        <v>321</v>
      </c>
      <c r="B37" s="11" t="str">
        <f t="shared" si="0"/>
        <v>Res_RSU_BeY</v>
      </c>
      <c r="C37" s="1" t="s">
        <v>32</v>
      </c>
      <c r="D37" s="1" t="s">
        <v>60</v>
      </c>
      <c r="E37" s="13">
        <v>0</v>
      </c>
    </row>
    <row r="38" spans="1:5" x14ac:dyDescent="0.25">
      <c r="A38" s="8" t="s">
        <v>384</v>
      </c>
      <c r="B38" s="11" t="str">
        <f t="shared" si="0"/>
        <v>Res_Ekia_BeY</v>
      </c>
      <c r="C38" s="1" t="s">
        <v>33</v>
      </c>
      <c r="D38" s="1" t="s">
        <v>61</v>
      </c>
      <c r="E38" s="13">
        <v>145483</v>
      </c>
    </row>
    <row r="39" spans="1:5" x14ac:dyDescent="0.25">
      <c r="A39" s="8" t="s">
        <v>385</v>
      </c>
      <c r="B39" s="11" t="str">
        <f t="shared" si="0"/>
        <v>Res_Xind_BeY</v>
      </c>
      <c r="C39" s="1" t="s">
        <v>34</v>
      </c>
      <c r="D39" s="1" t="s">
        <v>62</v>
      </c>
      <c r="E39" s="13">
        <v>0</v>
      </c>
    </row>
    <row r="40" spans="1:5" x14ac:dyDescent="0.25">
      <c r="A40" s="8" t="s">
        <v>386</v>
      </c>
      <c r="B40" s="11" t="str">
        <f t="shared" si="0"/>
        <v>Res_Xomk_BeY</v>
      </c>
      <c r="C40" s="1" t="s">
        <v>35</v>
      </c>
      <c r="D40" s="1" t="s">
        <v>194</v>
      </c>
      <c r="E40" s="13">
        <v>0</v>
      </c>
    </row>
    <row r="41" spans="1:5" x14ac:dyDescent="0.25">
      <c r="A41" s="8" t="s">
        <v>295</v>
      </c>
      <c r="B41" s="11" t="str">
        <f t="shared" si="0"/>
        <v>Res_ROA_BeY</v>
      </c>
      <c r="C41" s="1" t="s">
        <v>36</v>
      </c>
      <c r="D41" s="1" t="s">
        <v>63</v>
      </c>
      <c r="E41" s="13">
        <v>0</v>
      </c>
    </row>
    <row r="42" spans="1:5" x14ac:dyDescent="0.25">
      <c r="A42" s="8" t="s">
        <v>325</v>
      </c>
      <c r="B42" s="11" t="str">
        <f t="shared" si="0"/>
        <v>Res_RfSTot_BeY</v>
      </c>
      <c r="C42" s="4" t="s">
        <v>37</v>
      </c>
      <c r="D42" s="4" t="s">
        <v>403</v>
      </c>
      <c r="E42" s="13">
        <v>186166</v>
      </c>
    </row>
    <row r="43" spans="1:5" x14ac:dyDescent="0.25">
      <c r="A43" s="8" t="s">
        <v>296</v>
      </c>
      <c r="B43" s="11" t="str">
        <f t="shared" si="0"/>
        <v>Res_SEk_BeY</v>
      </c>
      <c r="C43" s="1" t="s">
        <v>38</v>
      </c>
      <c r="D43" s="1" t="s">
        <v>64</v>
      </c>
      <c r="E43" s="13">
        <v>-24066</v>
      </c>
    </row>
    <row r="44" spans="1:5" x14ac:dyDescent="0.25">
      <c r="A44" s="8" t="s">
        <v>269</v>
      </c>
      <c r="B44" s="11" t="str">
        <f t="shared" si="0"/>
        <v>Res_ResTot_BeY</v>
      </c>
      <c r="C44" s="4" t="s">
        <v>39</v>
      </c>
      <c r="D44" s="4" t="s">
        <v>195</v>
      </c>
      <c r="E44" s="13">
        <v>162100</v>
      </c>
    </row>
    <row r="45" spans="1:5" x14ac:dyDescent="0.25">
      <c r="A45" s="8"/>
      <c r="C45" s="4"/>
      <c r="D45" s="4"/>
      <c r="E45" s="4"/>
    </row>
    <row r="46" spans="1:5" x14ac:dyDescent="0.25">
      <c r="A46" s="8"/>
      <c r="C46" s="4"/>
      <c r="D46" s="4" t="s">
        <v>65</v>
      </c>
      <c r="E46" s="4"/>
    </row>
    <row r="47" spans="1:5" x14ac:dyDescent="0.25">
      <c r="A47" s="8" t="s">
        <v>297</v>
      </c>
      <c r="B47" s="11" t="str">
        <f t="shared" ref="B47:B66" si="1">"Res_"&amp;A47&amp;"_"&amp;$B$9</f>
        <v>Res_SB_BeY</v>
      </c>
      <c r="C47" s="1" t="s">
        <v>40</v>
      </c>
      <c r="D47" s="1" t="s">
        <v>85</v>
      </c>
      <c r="E47" s="13">
        <v>0</v>
      </c>
    </row>
    <row r="48" spans="1:5" x14ac:dyDescent="0.25">
      <c r="A48" s="8" t="s">
        <v>322</v>
      </c>
      <c r="B48" s="11" t="str">
        <f t="shared" si="1"/>
        <v>Res_SAF_BeY</v>
      </c>
      <c r="C48" s="1" t="s">
        <v>41</v>
      </c>
      <c r="D48" s="1" t="s">
        <v>86</v>
      </c>
      <c r="E48" s="13">
        <v>0</v>
      </c>
    </row>
    <row r="49" spans="1:5" x14ac:dyDescent="0.25">
      <c r="A49" s="8" t="s">
        <v>323</v>
      </c>
      <c r="B49" s="11" t="str">
        <f t="shared" si="1"/>
        <v>Res_SPh_BeY</v>
      </c>
      <c r="C49" s="1" t="s">
        <v>42</v>
      </c>
      <c r="D49" s="1" t="s">
        <v>87</v>
      </c>
      <c r="E49" s="13">
        <v>0</v>
      </c>
    </row>
    <row r="50" spans="1:5" x14ac:dyDescent="0.25">
      <c r="A50" s="8" t="s">
        <v>313</v>
      </c>
      <c r="B50" s="11" t="str">
        <f t="shared" si="1"/>
        <v>Res_SFRm_BeY</v>
      </c>
      <c r="C50" s="1" t="s">
        <v>43</v>
      </c>
      <c r="D50" s="1" t="s">
        <v>196</v>
      </c>
      <c r="E50" s="13">
        <v>0</v>
      </c>
    </row>
    <row r="51" spans="1:5" x14ac:dyDescent="0.25">
      <c r="A51" s="8" t="s">
        <v>298</v>
      </c>
      <c r="B51" s="11" t="str">
        <f t="shared" si="1"/>
        <v>Res_SGP_BeY</v>
      </c>
      <c r="C51" s="1" t="s">
        <v>44</v>
      </c>
      <c r="D51" s="1" t="s">
        <v>88</v>
      </c>
      <c r="E51" s="13">
        <v>0</v>
      </c>
    </row>
    <row r="52" spans="1:5" x14ac:dyDescent="0.25">
      <c r="A52" s="8" t="s">
        <v>309</v>
      </c>
      <c r="B52" s="11" t="str">
        <f t="shared" si="1"/>
        <v>Res_SPTot_BeY</v>
      </c>
      <c r="C52" s="4" t="s">
        <v>45</v>
      </c>
      <c r="D52" s="4" t="s">
        <v>198</v>
      </c>
      <c r="E52" s="13">
        <v>0</v>
      </c>
    </row>
    <row r="53" spans="1:5" x14ac:dyDescent="0.25">
      <c r="A53" s="8" t="s">
        <v>299</v>
      </c>
      <c r="B53" s="11" t="str">
        <f t="shared" si="1"/>
        <v>Res_SFR_BeY</v>
      </c>
      <c r="C53" s="1" t="s">
        <v>66</v>
      </c>
      <c r="D53" s="1" t="s">
        <v>89</v>
      </c>
      <c r="E53" s="13">
        <v>0</v>
      </c>
    </row>
    <row r="54" spans="1:5" x14ac:dyDescent="0.25">
      <c r="A54" s="8" t="s">
        <v>300</v>
      </c>
      <c r="B54" s="11" t="str">
        <f t="shared" si="1"/>
        <v>Res_SUE_BeY</v>
      </c>
      <c r="C54" s="1" t="s">
        <v>67</v>
      </c>
      <c r="D54" s="1" t="s">
        <v>90</v>
      </c>
      <c r="E54" s="13">
        <v>0</v>
      </c>
    </row>
    <row r="55" spans="1:5" x14ac:dyDescent="0.25">
      <c r="A55" s="8" t="s">
        <v>301</v>
      </c>
      <c r="B55" s="11" t="str">
        <f t="shared" si="1"/>
        <v>Res_SMG_BeY</v>
      </c>
      <c r="C55" s="1" t="s">
        <v>68</v>
      </c>
      <c r="D55" s="1" t="s">
        <v>53</v>
      </c>
      <c r="E55" s="13">
        <v>0</v>
      </c>
    </row>
    <row r="56" spans="1:5" x14ac:dyDescent="0.25">
      <c r="A56" s="8" t="s">
        <v>302</v>
      </c>
      <c r="B56" s="11" t="str">
        <f t="shared" si="1"/>
        <v>Res_SEh_BeY</v>
      </c>
      <c r="C56" s="1" t="s">
        <v>69</v>
      </c>
      <c r="D56" s="1" t="s">
        <v>54</v>
      </c>
      <c r="E56" s="13">
        <v>0</v>
      </c>
    </row>
    <row r="57" spans="1:5" x14ac:dyDescent="0.25">
      <c r="A57" s="8" t="s">
        <v>310</v>
      </c>
      <c r="B57" s="11" t="str">
        <f t="shared" si="1"/>
        <v>Res_SRm_BeY</v>
      </c>
      <c r="C57" s="1" t="s">
        <v>70</v>
      </c>
      <c r="D57" s="1" t="s">
        <v>197</v>
      </c>
      <c r="E57" s="13">
        <v>0</v>
      </c>
    </row>
    <row r="58" spans="1:5" x14ac:dyDescent="0.25">
      <c r="A58" s="8" t="s">
        <v>303</v>
      </c>
      <c r="B58" s="11" t="str">
        <f t="shared" si="1"/>
        <v>Res_SGEh_BeY</v>
      </c>
      <c r="C58" s="1" t="s">
        <v>71</v>
      </c>
      <c r="D58" s="1" t="s">
        <v>55</v>
      </c>
      <c r="E58" s="13">
        <v>0</v>
      </c>
    </row>
    <row r="59" spans="1:5" x14ac:dyDescent="0.25">
      <c r="A59" s="8" t="s">
        <v>311</v>
      </c>
      <c r="B59" s="11" t="str">
        <f t="shared" si="1"/>
        <v>Res_SETot_BeY</v>
      </c>
      <c r="C59" s="4" t="s">
        <v>72</v>
      </c>
      <c r="D59" s="5" t="s">
        <v>199</v>
      </c>
      <c r="E59" s="13">
        <v>0</v>
      </c>
    </row>
    <row r="60" spans="1:5" x14ac:dyDescent="0.25">
      <c r="A60" s="8" t="s">
        <v>304</v>
      </c>
      <c r="B60" s="11" t="str">
        <f t="shared" si="1"/>
        <v>Res_SBP_BeY</v>
      </c>
      <c r="C60" s="1" t="s">
        <v>73</v>
      </c>
      <c r="D60" s="1" t="s">
        <v>91</v>
      </c>
      <c r="E60" s="13">
        <v>0</v>
      </c>
    </row>
    <row r="61" spans="1:5" x14ac:dyDescent="0.25">
      <c r="A61" s="8" t="s">
        <v>305</v>
      </c>
      <c r="B61" s="11" t="str">
        <f t="shared" si="1"/>
        <v>Res_SEom_BeY</v>
      </c>
      <c r="C61" s="1" t="s">
        <v>74</v>
      </c>
      <c r="D61" s="1" t="s">
        <v>57</v>
      </c>
      <c r="E61" s="13">
        <v>0</v>
      </c>
    </row>
    <row r="62" spans="1:5" x14ac:dyDescent="0.25">
      <c r="A62" s="8" t="s">
        <v>306</v>
      </c>
      <c r="B62" s="11" t="str">
        <f t="shared" si="1"/>
        <v>Res_SAdm_BeY</v>
      </c>
      <c r="C62" s="1" t="s">
        <v>75</v>
      </c>
      <c r="D62" s="1" t="s">
        <v>92</v>
      </c>
      <c r="E62" s="13">
        <v>0</v>
      </c>
    </row>
    <row r="63" spans="1:5" x14ac:dyDescent="0.25">
      <c r="A63" s="8" t="s">
        <v>324</v>
      </c>
      <c r="B63" s="11" t="str">
        <f t="shared" si="1"/>
        <v>Res_SPGG_BeY</v>
      </c>
      <c r="C63" s="1" t="s">
        <v>76</v>
      </c>
      <c r="D63" s="1" t="s">
        <v>93</v>
      </c>
      <c r="E63" s="13">
        <v>0</v>
      </c>
    </row>
    <row r="64" spans="1:5" x14ac:dyDescent="0.25">
      <c r="A64" s="8" t="s">
        <v>307</v>
      </c>
      <c r="B64" s="11" t="str">
        <f t="shared" si="1"/>
        <v>Res_SDTot_BeY</v>
      </c>
      <c r="C64" s="4" t="s">
        <v>77</v>
      </c>
      <c r="D64" s="4" t="s">
        <v>200</v>
      </c>
      <c r="E64" s="13">
        <v>0</v>
      </c>
    </row>
    <row r="65" spans="1:5" x14ac:dyDescent="0.25">
      <c r="A65" s="8" t="s">
        <v>308</v>
      </c>
      <c r="B65" s="11" t="str">
        <f t="shared" si="1"/>
        <v>Res_SSU_BeY</v>
      </c>
      <c r="C65" s="1" t="s">
        <v>78</v>
      </c>
      <c r="D65" s="1" t="s">
        <v>94</v>
      </c>
      <c r="E65" s="13">
        <v>0</v>
      </c>
    </row>
    <row r="66" spans="1:5" ht="26.25" customHeight="1" x14ac:dyDescent="0.25">
      <c r="A66" s="8" t="s">
        <v>312</v>
      </c>
      <c r="B66" s="11" t="str">
        <f t="shared" si="1"/>
        <v>Res_SRTot_BeY</v>
      </c>
      <c r="C66" s="4" t="s">
        <v>79</v>
      </c>
      <c r="D66" s="5" t="s">
        <v>202</v>
      </c>
      <c r="E66" s="13">
        <v>0</v>
      </c>
    </row>
    <row r="67" spans="1:5" x14ac:dyDescent="0.25"/>
  </sheetData>
  <sheetProtection password="BF77" sheet="1" objects="1" scenarios="1"/>
  <mergeCells count="6">
    <mergeCell ref="C8:E8"/>
    <mergeCell ref="C1:D1"/>
    <mergeCell ref="C3:C4"/>
    <mergeCell ref="D3:E4"/>
    <mergeCell ref="D5:E5"/>
    <mergeCell ref="C7:E7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Header>&amp;C&amp;G</oddHeader>
  </headerFooter>
  <rowBreaks count="1" manualBreakCount="1">
    <brk id="34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'TPK data'!$C$2:$C$14</xm:f>
          </x14:formula1>
          <xm:sqref>D3:E4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111"/>
  <sheetViews>
    <sheetView showGridLines="0" topLeftCell="C1" zoomScaleNormal="100" workbookViewId="0">
      <selection activeCell="D3" sqref="D3:E4"/>
    </sheetView>
  </sheetViews>
  <sheetFormatPr defaultColWidth="0" defaultRowHeight="15" zeroHeight="1" x14ac:dyDescent="0.25"/>
  <cols>
    <col min="1" max="1" width="0" style="11" hidden="1" customWidth="1"/>
    <col min="2" max="2" width="16.140625" style="11" hidden="1" customWidth="1"/>
    <col min="3" max="3" width="12.5703125" style="11" bestFit="1" customWidth="1"/>
    <col min="4" max="4" width="109.7109375" style="11" customWidth="1"/>
    <col min="5" max="5" width="14.28515625" style="11" customWidth="1"/>
    <col min="6" max="6" width="9.140625" style="11" customWidth="1"/>
    <col min="7" max="16384" width="9.140625" style="11" hidden="1"/>
  </cols>
  <sheetData>
    <row r="1" spans="1:5" x14ac:dyDescent="0.25">
      <c r="C1" s="75" t="s">
        <v>701</v>
      </c>
      <c r="D1" s="75"/>
    </row>
    <row r="2" spans="1:5" x14ac:dyDescent="0.25"/>
    <row r="3" spans="1:5" x14ac:dyDescent="0.25">
      <c r="C3" s="98" t="s">
        <v>1096</v>
      </c>
      <c r="D3" s="100" t="s">
        <v>688</v>
      </c>
      <c r="E3" s="100"/>
    </row>
    <row r="4" spans="1:5" x14ac:dyDescent="0.25">
      <c r="C4" s="98"/>
      <c r="D4" s="100"/>
      <c r="E4" s="100"/>
    </row>
    <row r="5" spans="1:5" x14ac:dyDescent="0.25">
      <c r="C5" s="38" t="s">
        <v>1097</v>
      </c>
      <c r="D5" s="99">
        <f>INDEX(TpkData,MATCH($D$3,TpkNavn,0),MATCH("regnr",TpkVar,0))</f>
        <v>70735</v>
      </c>
      <c r="E5" s="99"/>
    </row>
    <row r="6" spans="1:5" x14ac:dyDescent="0.25"/>
    <row r="7" spans="1:5" ht="30" customHeight="1" x14ac:dyDescent="0.25">
      <c r="C7" s="76" t="s">
        <v>1138</v>
      </c>
      <c r="D7" s="77"/>
      <c r="E7" s="78"/>
    </row>
    <row r="8" spans="1:5" ht="15" customHeight="1" x14ac:dyDescent="0.25">
      <c r="C8" s="79" t="s">
        <v>187</v>
      </c>
      <c r="D8" s="80"/>
      <c r="E8" s="81"/>
    </row>
    <row r="9" spans="1:5" ht="22.5" customHeight="1" x14ac:dyDescent="0.25">
      <c r="C9" s="1"/>
      <c r="D9" s="1"/>
      <c r="E9" s="2" t="s">
        <v>398</v>
      </c>
    </row>
    <row r="10" spans="1:5" ht="15" customHeight="1" x14ac:dyDescent="0.25">
      <c r="B10" s="8" t="s">
        <v>278</v>
      </c>
      <c r="C10" s="1"/>
      <c r="D10" s="4" t="s">
        <v>95</v>
      </c>
      <c r="E10" s="2"/>
    </row>
    <row r="11" spans="1:5" x14ac:dyDescent="0.25">
      <c r="A11" s="3" t="s">
        <v>247</v>
      </c>
      <c r="B11" s="11" t="str">
        <f>"Bal_"&amp;$B$10&amp;"_"&amp;$A11</f>
        <v>Bal_AkPa_iak</v>
      </c>
      <c r="C11" s="1" t="s">
        <v>5</v>
      </c>
      <c r="D11" s="1" t="s">
        <v>96</v>
      </c>
      <c r="E11" s="13">
        <v>0</v>
      </c>
    </row>
    <row r="12" spans="1:5" x14ac:dyDescent="0.25">
      <c r="A12" s="3" t="s">
        <v>248</v>
      </c>
      <c r="B12" s="11" t="str">
        <f t="shared" ref="B12:B55" si="0">"Bal_"&amp;$B$10&amp;"_"&amp;$A12</f>
        <v>Bal_AkPa_Dm</v>
      </c>
      <c r="C12" s="1" t="s">
        <v>6</v>
      </c>
      <c r="D12" s="1" t="s">
        <v>97</v>
      </c>
      <c r="E12" s="13">
        <v>0</v>
      </c>
    </row>
    <row r="13" spans="1:5" x14ac:dyDescent="0.25">
      <c r="A13" s="3" t="s">
        <v>249</v>
      </c>
      <c r="B13" s="11" t="str">
        <f t="shared" si="0"/>
        <v>Bal_AkPa_Dejd</v>
      </c>
      <c r="C13" s="1" t="s">
        <v>7</v>
      </c>
      <c r="D13" s="1" t="s">
        <v>98</v>
      </c>
      <c r="E13" s="13">
        <v>0</v>
      </c>
    </row>
    <row r="14" spans="1:5" x14ac:dyDescent="0.25">
      <c r="A14" s="3" t="s">
        <v>327</v>
      </c>
      <c r="B14" s="11" t="str">
        <f t="shared" si="0"/>
        <v>Bal_AkPa_MATot</v>
      </c>
      <c r="C14" s="4" t="s">
        <v>8</v>
      </c>
      <c r="D14" s="4" t="s">
        <v>99</v>
      </c>
      <c r="E14" s="13">
        <v>0</v>
      </c>
    </row>
    <row r="15" spans="1:5" x14ac:dyDescent="0.25">
      <c r="A15" s="3" t="s">
        <v>375</v>
      </c>
      <c r="B15" s="11" t="str">
        <f t="shared" si="0"/>
        <v>Bal_AkPa_iEjd</v>
      </c>
      <c r="C15" s="1" t="s">
        <v>9</v>
      </c>
      <c r="D15" s="1" t="s">
        <v>100</v>
      </c>
      <c r="E15" s="13">
        <v>0</v>
      </c>
    </row>
    <row r="16" spans="1:5" x14ac:dyDescent="0.25">
      <c r="A16" s="3" t="s">
        <v>376</v>
      </c>
      <c r="B16" s="11" t="str">
        <f t="shared" si="0"/>
        <v>Bal_AkPa_KapTv</v>
      </c>
      <c r="C16" s="1" t="s">
        <v>10</v>
      </c>
      <c r="D16" s="1" t="s">
        <v>101</v>
      </c>
      <c r="E16" s="13">
        <v>148437</v>
      </c>
    </row>
    <row r="17" spans="1:5" x14ac:dyDescent="0.25">
      <c r="A17" s="3" t="s">
        <v>377</v>
      </c>
      <c r="B17" s="11" t="str">
        <f t="shared" si="0"/>
        <v>Bal_AkPa_UTv</v>
      </c>
      <c r="C17" s="1" t="s">
        <v>11</v>
      </c>
      <c r="D17" s="1" t="s">
        <v>102</v>
      </c>
      <c r="E17" s="13">
        <v>0</v>
      </c>
    </row>
    <row r="18" spans="1:5" x14ac:dyDescent="0.25">
      <c r="A18" s="3" t="s">
        <v>378</v>
      </c>
      <c r="B18" s="11" t="str">
        <f t="shared" si="0"/>
        <v>Bal_AkPa_KapAv</v>
      </c>
      <c r="C18" s="1" t="s">
        <v>12</v>
      </c>
      <c r="D18" s="1" t="s">
        <v>103</v>
      </c>
      <c r="E18" s="13">
        <v>0</v>
      </c>
    </row>
    <row r="19" spans="1:5" x14ac:dyDescent="0.25">
      <c r="A19" s="3" t="s">
        <v>379</v>
      </c>
      <c r="B19" s="11" t="str">
        <f t="shared" si="0"/>
        <v>Bal_AkPa_UAv</v>
      </c>
      <c r="C19" s="1" t="s">
        <v>13</v>
      </c>
      <c r="D19" s="1" t="s">
        <v>104</v>
      </c>
      <c r="E19" s="13">
        <v>0</v>
      </c>
    </row>
    <row r="20" spans="1:5" x14ac:dyDescent="0.25">
      <c r="A20" s="3" t="s">
        <v>251</v>
      </c>
      <c r="B20" s="11" t="str">
        <f t="shared" si="0"/>
        <v>Bal_AkPa_invTot</v>
      </c>
      <c r="C20" s="4" t="s">
        <v>14</v>
      </c>
      <c r="D20" s="4" t="s">
        <v>105</v>
      </c>
      <c r="E20" s="13">
        <v>148437</v>
      </c>
    </row>
    <row r="21" spans="1:5" x14ac:dyDescent="0.25">
      <c r="A21" s="3" t="s">
        <v>252</v>
      </c>
      <c r="B21" s="11" t="str">
        <f t="shared" si="0"/>
        <v>Bal_AkPa_Kapa</v>
      </c>
      <c r="C21" s="1" t="s">
        <v>15</v>
      </c>
      <c r="D21" s="1" t="s">
        <v>106</v>
      </c>
      <c r="E21" s="13">
        <v>125022</v>
      </c>
    </row>
    <row r="22" spans="1:5" x14ac:dyDescent="0.25">
      <c r="A22" s="3" t="s">
        <v>253</v>
      </c>
      <c r="B22" s="11" t="str">
        <f t="shared" si="0"/>
        <v>Bal_AkPa_invAn</v>
      </c>
      <c r="C22" s="1" t="s">
        <v>16</v>
      </c>
      <c r="D22" s="1" t="s">
        <v>107</v>
      </c>
      <c r="E22" s="13">
        <v>8274884</v>
      </c>
    </row>
    <row r="23" spans="1:5" x14ac:dyDescent="0.25">
      <c r="A23" s="3" t="s">
        <v>399</v>
      </c>
      <c r="B23" s="11" t="str">
        <f t="shared" si="0"/>
        <v>Bal_AkPa_ObL</v>
      </c>
      <c r="C23" s="1" t="s">
        <v>17</v>
      </c>
      <c r="D23" s="1" t="s">
        <v>108</v>
      </c>
      <c r="E23" s="13">
        <v>0</v>
      </c>
    </row>
    <row r="24" spans="1:5" x14ac:dyDescent="0.25">
      <c r="A24" s="3" t="s">
        <v>254</v>
      </c>
      <c r="B24" s="11" t="str">
        <f t="shared" si="0"/>
        <v>Bal_AkPa_AnKi</v>
      </c>
      <c r="C24" s="1" t="s">
        <v>18</v>
      </c>
      <c r="D24" s="1" t="s">
        <v>109</v>
      </c>
      <c r="E24" s="13">
        <v>0</v>
      </c>
    </row>
    <row r="25" spans="1:5" x14ac:dyDescent="0.25">
      <c r="A25" s="3" t="s">
        <v>255</v>
      </c>
      <c r="B25" s="11" t="str">
        <f t="shared" si="0"/>
        <v>Bal_AkPa_PUd</v>
      </c>
      <c r="C25" s="1" t="s">
        <v>19</v>
      </c>
      <c r="D25" s="1" t="s">
        <v>110</v>
      </c>
      <c r="E25" s="13">
        <v>0</v>
      </c>
    </row>
    <row r="26" spans="1:5" x14ac:dyDescent="0.25">
      <c r="A26" s="3" t="s">
        <v>256</v>
      </c>
      <c r="B26" s="11" t="str">
        <f t="shared" si="0"/>
        <v>Bal_AkPa_Xud</v>
      </c>
      <c r="C26" s="1" t="s">
        <v>20</v>
      </c>
      <c r="D26" s="1" t="s">
        <v>111</v>
      </c>
      <c r="E26" s="13">
        <v>0</v>
      </c>
    </row>
    <row r="27" spans="1:5" x14ac:dyDescent="0.25">
      <c r="A27" s="3" t="s">
        <v>257</v>
      </c>
      <c r="B27" s="11" t="str">
        <f t="shared" si="0"/>
        <v>Bal_AkPa_iKre</v>
      </c>
      <c r="C27" s="1" t="s">
        <v>21</v>
      </c>
      <c r="D27" s="1" t="s">
        <v>112</v>
      </c>
      <c r="E27" s="13">
        <v>0</v>
      </c>
    </row>
    <row r="28" spans="1:5" x14ac:dyDescent="0.25">
      <c r="A28" s="3" t="s">
        <v>258</v>
      </c>
      <c r="B28" s="11" t="str">
        <f t="shared" si="0"/>
        <v>Bal_AkPa_Xinv</v>
      </c>
      <c r="C28" s="1" t="s">
        <v>22</v>
      </c>
      <c r="D28" s="1" t="s">
        <v>113</v>
      </c>
      <c r="E28" s="13">
        <v>40307</v>
      </c>
    </row>
    <row r="29" spans="1:5" x14ac:dyDescent="0.25">
      <c r="A29" s="3" t="s">
        <v>387</v>
      </c>
      <c r="B29" s="11" t="str">
        <f t="shared" si="0"/>
        <v>Bal_AkPa_FinTot</v>
      </c>
      <c r="C29" s="4" t="s">
        <v>23</v>
      </c>
      <c r="D29" s="4" t="s">
        <v>203</v>
      </c>
      <c r="E29" s="13">
        <v>8440213</v>
      </c>
    </row>
    <row r="30" spans="1:5" x14ac:dyDescent="0.25">
      <c r="A30" s="3" t="s">
        <v>259</v>
      </c>
      <c r="B30" s="11" t="str">
        <f t="shared" si="0"/>
        <v>Bal_AkPa_Gfd</v>
      </c>
      <c r="C30" s="1" t="s">
        <v>24</v>
      </c>
      <c r="D30" s="1" t="s">
        <v>114</v>
      </c>
      <c r="E30" s="13">
        <v>0</v>
      </c>
    </row>
    <row r="31" spans="1:5" x14ac:dyDescent="0.25">
      <c r="A31" s="3" t="s">
        <v>250</v>
      </c>
      <c r="B31" s="11" t="str">
        <f t="shared" si="0"/>
        <v>Bal_AkPa_iakTot</v>
      </c>
      <c r="C31" s="4" t="s">
        <v>25</v>
      </c>
      <c r="D31" s="4" t="s">
        <v>115</v>
      </c>
      <c r="E31" s="13">
        <v>8588649</v>
      </c>
    </row>
    <row r="32" spans="1:5" x14ac:dyDescent="0.25">
      <c r="A32" s="3" t="s">
        <v>328</v>
      </c>
      <c r="B32" s="11" t="str">
        <f t="shared" si="0"/>
        <v>Bal_AkPa_iakTM</v>
      </c>
      <c r="C32" s="1" t="s">
        <v>26</v>
      </c>
      <c r="D32" s="1" t="s">
        <v>204</v>
      </c>
      <c r="E32" s="13">
        <v>0</v>
      </c>
    </row>
    <row r="33" spans="1:5" x14ac:dyDescent="0.25">
      <c r="A33" s="3" t="s">
        <v>329</v>
      </c>
      <c r="B33" s="11" t="str">
        <f t="shared" si="0"/>
        <v>Bal_AkPa_GfPh</v>
      </c>
      <c r="C33" s="1" t="s">
        <v>27</v>
      </c>
      <c r="D33" s="6" t="s">
        <v>221</v>
      </c>
      <c r="E33" s="13">
        <v>0</v>
      </c>
    </row>
    <row r="34" spans="1:5" x14ac:dyDescent="0.25">
      <c r="A34" s="3" t="s">
        <v>330</v>
      </c>
      <c r="B34" s="11" t="str">
        <f t="shared" si="0"/>
        <v>Bal_AkPa_GfLP</v>
      </c>
      <c r="C34" s="1" t="s">
        <v>28</v>
      </c>
      <c r="D34" s="1" t="s">
        <v>116</v>
      </c>
      <c r="E34" s="13">
        <v>0</v>
      </c>
    </row>
    <row r="35" spans="1:5" x14ac:dyDescent="0.25">
      <c r="A35" s="3" t="s">
        <v>331</v>
      </c>
      <c r="B35" s="11" t="str">
        <f t="shared" si="0"/>
        <v>Bal_AkPa_GfEh</v>
      </c>
      <c r="C35" s="1" t="s">
        <v>29</v>
      </c>
      <c r="D35" s="1" t="s">
        <v>117</v>
      </c>
      <c r="E35" s="13">
        <v>0</v>
      </c>
    </row>
    <row r="36" spans="1:5" x14ac:dyDescent="0.25">
      <c r="A36" s="3" t="s">
        <v>332</v>
      </c>
      <c r="B36" s="11" t="str">
        <f t="shared" si="0"/>
        <v>Bal_AkPa_Gfx</v>
      </c>
      <c r="C36" s="1" t="s">
        <v>30</v>
      </c>
      <c r="D36" s="1" t="s">
        <v>205</v>
      </c>
      <c r="E36" s="13">
        <v>0</v>
      </c>
    </row>
    <row r="37" spans="1:5" x14ac:dyDescent="0.25">
      <c r="A37" s="3" t="s">
        <v>333</v>
      </c>
      <c r="B37" s="11" t="str">
        <f t="shared" si="0"/>
        <v>Bal_AkPa_GfTot</v>
      </c>
      <c r="C37" s="4" t="s">
        <v>31</v>
      </c>
      <c r="D37" s="4" t="s">
        <v>222</v>
      </c>
      <c r="E37" s="13">
        <v>0</v>
      </c>
    </row>
    <row r="38" spans="1:5" x14ac:dyDescent="0.25">
      <c r="A38" s="3" t="s">
        <v>334</v>
      </c>
      <c r="B38" s="11" t="str">
        <f t="shared" si="0"/>
        <v>Bal_AkPa_TFtM</v>
      </c>
      <c r="C38" s="1" t="s">
        <v>32</v>
      </c>
      <c r="D38" s="1" t="s">
        <v>118</v>
      </c>
      <c r="E38" s="13">
        <v>5803</v>
      </c>
    </row>
    <row r="39" spans="1:5" x14ac:dyDescent="0.25">
      <c r="A39" s="3" t="s">
        <v>335</v>
      </c>
      <c r="B39" s="11" t="str">
        <f t="shared" si="0"/>
        <v>Bal_AkPa_TFm</v>
      </c>
      <c r="C39" s="1" t="s">
        <v>33</v>
      </c>
      <c r="D39" s="1" t="s">
        <v>119</v>
      </c>
      <c r="E39" s="13">
        <v>0</v>
      </c>
    </row>
    <row r="40" spans="1:5" x14ac:dyDescent="0.25">
      <c r="A40" s="3" t="s">
        <v>336</v>
      </c>
      <c r="B40" s="11" t="str">
        <f t="shared" si="0"/>
        <v>Bal_AkPa_TDFTot</v>
      </c>
      <c r="C40" s="4" t="s">
        <v>34</v>
      </c>
      <c r="D40" s="4" t="s">
        <v>223</v>
      </c>
      <c r="E40" s="13">
        <v>5803</v>
      </c>
    </row>
    <row r="41" spans="1:5" x14ac:dyDescent="0.25">
      <c r="A41" s="3" t="s">
        <v>337</v>
      </c>
      <c r="B41" s="11" t="str">
        <f t="shared" si="0"/>
        <v>Bal_AkPa_TFv</v>
      </c>
      <c r="C41" s="1" t="s">
        <v>35</v>
      </c>
      <c r="D41" s="1" t="s">
        <v>120</v>
      </c>
      <c r="E41" s="13">
        <v>0</v>
      </c>
    </row>
    <row r="42" spans="1:5" x14ac:dyDescent="0.25">
      <c r="A42" s="3" t="s">
        <v>338</v>
      </c>
      <c r="B42" s="11" t="str">
        <f t="shared" si="0"/>
        <v>Bal_AkPa_TTv</v>
      </c>
      <c r="C42" s="1" t="s">
        <v>36</v>
      </c>
      <c r="D42" s="1" t="s">
        <v>121</v>
      </c>
      <c r="E42" s="13">
        <v>0</v>
      </c>
    </row>
    <row r="43" spans="1:5" x14ac:dyDescent="0.25">
      <c r="A43" s="3" t="s">
        <v>339</v>
      </c>
      <c r="B43" s="11" t="str">
        <f t="shared" si="0"/>
        <v>Bal_AkPa_TAv</v>
      </c>
      <c r="C43" s="1" t="s">
        <v>37</v>
      </c>
      <c r="D43" s="1" t="s">
        <v>122</v>
      </c>
      <c r="E43" s="13">
        <v>0</v>
      </c>
    </row>
    <row r="44" spans="1:5" x14ac:dyDescent="0.25">
      <c r="A44" s="3" t="s">
        <v>390</v>
      </c>
      <c r="B44" s="11" t="str">
        <f t="shared" si="0"/>
        <v>Bal_AkPa_XTh</v>
      </c>
      <c r="C44" s="1" t="s">
        <v>38</v>
      </c>
      <c r="D44" s="1" t="s">
        <v>123</v>
      </c>
      <c r="E44" s="13">
        <v>13335</v>
      </c>
    </row>
    <row r="45" spans="1:5" x14ac:dyDescent="0.25">
      <c r="A45" s="3" t="s">
        <v>340</v>
      </c>
      <c r="B45" s="11" t="str">
        <f t="shared" si="0"/>
        <v>Bal_AkPa_TTot</v>
      </c>
      <c r="C45" s="4" t="s">
        <v>39</v>
      </c>
      <c r="D45" s="4" t="s">
        <v>224</v>
      </c>
      <c r="E45" s="13">
        <v>19138</v>
      </c>
    </row>
    <row r="46" spans="1:5" x14ac:dyDescent="0.25">
      <c r="A46" s="3" t="s">
        <v>341</v>
      </c>
      <c r="B46" s="11" t="str">
        <f t="shared" si="0"/>
        <v>Bal_AkPa_AkMB</v>
      </c>
      <c r="C46" s="1" t="s">
        <v>40</v>
      </c>
      <c r="D46" s="1" t="s">
        <v>228</v>
      </c>
      <c r="E46" s="13">
        <v>0</v>
      </c>
    </row>
    <row r="47" spans="1:5" x14ac:dyDescent="0.25">
      <c r="A47" s="3" t="s">
        <v>342</v>
      </c>
      <c r="B47" s="11" t="str">
        <f t="shared" si="0"/>
        <v>Bal_AkPa_ASa</v>
      </c>
      <c r="C47" s="1" t="s">
        <v>41</v>
      </c>
      <c r="D47" s="1" t="s">
        <v>124</v>
      </c>
      <c r="E47" s="13">
        <v>0</v>
      </c>
    </row>
    <row r="48" spans="1:5" x14ac:dyDescent="0.25">
      <c r="A48" s="3" t="s">
        <v>343</v>
      </c>
      <c r="B48" s="11" t="str">
        <f t="shared" si="0"/>
        <v>Bal_AkPa_USa</v>
      </c>
      <c r="C48" s="1" t="s">
        <v>42</v>
      </c>
      <c r="D48" s="1" t="s">
        <v>126</v>
      </c>
      <c r="E48" s="13">
        <v>0</v>
      </c>
    </row>
    <row r="49" spans="1:5" x14ac:dyDescent="0.25">
      <c r="A49" s="3" t="s">
        <v>344</v>
      </c>
      <c r="B49" s="11" t="str">
        <f t="shared" si="0"/>
        <v>Bal_AkPa_LBe</v>
      </c>
      <c r="C49" s="1" t="s">
        <v>43</v>
      </c>
      <c r="D49" s="1" t="s">
        <v>125</v>
      </c>
      <c r="E49" s="13">
        <v>66251</v>
      </c>
    </row>
    <row r="50" spans="1:5" x14ac:dyDescent="0.25">
      <c r="A50" s="3" t="s">
        <v>388</v>
      </c>
      <c r="B50" s="11" t="str">
        <f t="shared" si="0"/>
        <v>Bal_AkPa_AkX</v>
      </c>
      <c r="C50" s="1" t="s">
        <v>44</v>
      </c>
      <c r="D50" s="1" t="s">
        <v>113</v>
      </c>
      <c r="E50" s="13">
        <v>0</v>
      </c>
    </row>
    <row r="51" spans="1:5" x14ac:dyDescent="0.25">
      <c r="A51" s="3" t="s">
        <v>389</v>
      </c>
      <c r="B51" s="11" t="str">
        <f t="shared" si="0"/>
        <v>Bal_AkPa_AkXTot</v>
      </c>
      <c r="C51" s="4" t="s">
        <v>45</v>
      </c>
      <c r="D51" s="4" t="s">
        <v>225</v>
      </c>
      <c r="E51" s="13">
        <v>66251</v>
      </c>
    </row>
    <row r="52" spans="1:5" x14ac:dyDescent="0.25">
      <c r="A52" s="3" t="s">
        <v>393</v>
      </c>
      <c r="B52" s="11" t="str">
        <f t="shared" si="0"/>
        <v>Bal_AkPa_TrL</v>
      </c>
      <c r="C52" s="1" t="s">
        <v>66</v>
      </c>
      <c r="D52" s="1" t="s">
        <v>127</v>
      </c>
      <c r="E52" s="13">
        <v>0</v>
      </c>
    </row>
    <row r="53" spans="1:5" x14ac:dyDescent="0.25">
      <c r="A53" s="3" t="s">
        <v>391</v>
      </c>
      <c r="B53" s="11" t="str">
        <f t="shared" si="0"/>
        <v>Bal_AkPa_XPap</v>
      </c>
      <c r="C53" s="1" t="s">
        <v>67</v>
      </c>
      <c r="D53" s="1" t="s">
        <v>128</v>
      </c>
      <c r="E53" s="13">
        <v>16575</v>
      </c>
    </row>
    <row r="54" spans="1:5" x14ac:dyDescent="0.25">
      <c r="A54" s="3" t="s">
        <v>392</v>
      </c>
      <c r="B54" s="11" t="str">
        <f t="shared" si="0"/>
        <v>Bal_AkPa_PapTot</v>
      </c>
      <c r="C54" s="4" t="s">
        <v>68</v>
      </c>
      <c r="D54" s="4" t="s">
        <v>226</v>
      </c>
      <c r="E54" s="13">
        <v>16575</v>
      </c>
    </row>
    <row r="55" spans="1:5" x14ac:dyDescent="0.25">
      <c r="A55" s="3" t="s">
        <v>260</v>
      </c>
      <c r="B55" s="11" t="str">
        <f t="shared" si="0"/>
        <v>Bal_AkPa_AktTot</v>
      </c>
      <c r="C55" s="4" t="s">
        <v>69</v>
      </c>
      <c r="D55" s="4" t="s">
        <v>227</v>
      </c>
      <c r="E55" s="13">
        <v>8690614</v>
      </c>
    </row>
    <row r="56" spans="1:5" x14ac:dyDescent="0.25">
      <c r="A56" s="2"/>
      <c r="C56" s="1"/>
      <c r="D56" s="1"/>
      <c r="E56" s="2"/>
    </row>
    <row r="57" spans="1:5" ht="15" customHeight="1" x14ac:dyDescent="0.25">
      <c r="A57" s="2"/>
      <c r="C57" s="1"/>
      <c r="D57" s="4" t="s">
        <v>129</v>
      </c>
      <c r="E57" s="2"/>
    </row>
    <row r="58" spans="1:5" x14ac:dyDescent="0.25">
      <c r="A58" s="3" t="s">
        <v>261</v>
      </c>
      <c r="B58" s="11" t="str">
        <f t="shared" ref="B58:B110" si="1">"Bal_"&amp;$B$10&amp;"_"&amp;$A58</f>
        <v>Bal_AkPa_AGk</v>
      </c>
      <c r="C58" s="1" t="s">
        <v>70</v>
      </c>
      <c r="D58" s="1" t="s">
        <v>160</v>
      </c>
      <c r="E58" s="13">
        <v>0</v>
      </c>
    </row>
    <row r="59" spans="1:5" x14ac:dyDescent="0.25">
      <c r="A59" s="3" t="s">
        <v>262</v>
      </c>
      <c r="B59" s="11" t="str">
        <f t="shared" si="1"/>
        <v>Bal_AkPa_OEm</v>
      </c>
      <c r="C59" s="1" t="s">
        <v>71</v>
      </c>
      <c r="D59" s="1" t="s">
        <v>161</v>
      </c>
      <c r="E59" s="13">
        <v>0</v>
      </c>
    </row>
    <row r="60" spans="1:5" x14ac:dyDescent="0.25">
      <c r="A60" s="3" t="s">
        <v>400</v>
      </c>
      <c r="B60" s="11" t="str">
        <f t="shared" si="1"/>
        <v>Bal_AkPa_OhL</v>
      </c>
      <c r="C60" s="1" t="s">
        <v>72</v>
      </c>
      <c r="D60" s="1" t="s">
        <v>162</v>
      </c>
      <c r="E60" s="13">
        <v>0</v>
      </c>
    </row>
    <row r="61" spans="1:5" x14ac:dyDescent="0.25">
      <c r="A61" s="3" t="s">
        <v>263</v>
      </c>
      <c r="B61" s="11" t="str">
        <f t="shared" si="1"/>
        <v>Bal_AkPa_AVUE</v>
      </c>
      <c r="C61" s="1" t="s">
        <v>73</v>
      </c>
      <c r="D61" s="1" t="s">
        <v>163</v>
      </c>
      <c r="E61" s="13">
        <v>0</v>
      </c>
    </row>
    <row r="62" spans="1:5" x14ac:dyDescent="0.25">
      <c r="A62" s="3" t="s">
        <v>264</v>
      </c>
      <c r="B62" s="11" t="str">
        <f t="shared" si="1"/>
        <v>Bal_AkPa_AVSB</v>
      </c>
      <c r="C62" s="1" t="s">
        <v>74</v>
      </c>
      <c r="D62" s="1" t="s">
        <v>164</v>
      </c>
      <c r="E62" s="13">
        <v>0</v>
      </c>
    </row>
    <row r="63" spans="1:5" x14ac:dyDescent="0.25">
      <c r="A63" s="3" t="s">
        <v>345</v>
      </c>
      <c r="B63" s="11" t="str">
        <f t="shared" si="1"/>
        <v>Bal_AkPa_XVr</v>
      </c>
      <c r="C63" s="1" t="s">
        <v>75</v>
      </c>
      <c r="D63" s="1" t="s">
        <v>165</v>
      </c>
      <c r="E63" s="13">
        <v>0</v>
      </c>
    </row>
    <row r="64" spans="1:5" x14ac:dyDescent="0.25">
      <c r="A64" s="3" t="s">
        <v>265</v>
      </c>
      <c r="B64" s="11" t="str">
        <f t="shared" si="1"/>
        <v>Bal_AkPa_AVTot</v>
      </c>
      <c r="C64" s="4" t="s">
        <v>76</v>
      </c>
      <c r="D64" s="4" t="s">
        <v>236</v>
      </c>
      <c r="E64" s="13">
        <v>0</v>
      </c>
    </row>
    <row r="65" spans="1:5" x14ac:dyDescent="0.25">
      <c r="A65" s="3" t="s">
        <v>266</v>
      </c>
      <c r="B65" s="11" t="str">
        <f t="shared" si="1"/>
        <v>Bal_AkPa_Sif</v>
      </c>
      <c r="C65" s="1" t="s">
        <v>77</v>
      </c>
      <c r="D65" s="1" t="s">
        <v>166</v>
      </c>
      <c r="E65" s="13">
        <v>0</v>
      </c>
    </row>
    <row r="66" spans="1:5" x14ac:dyDescent="0.25">
      <c r="A66" s="3" t="s">
        <v>267</v>
      </c>
      <c r="B66" s="11" t="str">
        <f t="shared" si="1"/>
        <v>Bal_AkPa_VeH</v>
      </c>
      <c r="C66" s="1" t="s">
        <v>78</v>
      </c>
      <c r="D66" s="1" t="s">
        <v>167</v>
      </c>
      <c r="E66" s="13">
        <v>0</v>
      </c>
    </row>
    <row r="67" spans="1:5" x14ac:dyDescent="0.25">
      <c r="A67" s="3" t="s">
        <v>268</v>
      </c>
      <c r="B67" s="11" t="str">
        <f t="shared" si="1"/>
        <v>Bal_AkPa_XH</v>
      </c>
      <c r="C67" s="1" t="s">
        <v>79</v>
      </c>
      <c r="D67" s="1" t="s">
        <v>168</v>
      </c>
      <c r="E67" s="13">
        <v>0</v>
      </c>
    </row>
    <row r="68" spans="1:5" x14ac:dyDescent="0.25">
      <c r="A68" s="3" t="s">
        <v>269</v>
      </c>
      <c r="B68" s="11" t="str">
        <f t="shared" si="1"/>
        <v>Bal_AkPa_ResTot</v>
      </c>
      <c r="C68" s="4" t="s">
        <v>80</v>
      </c>
      <c r="D68" s="4" t="s">
        <v>237</v>
      </c>
      <c r="E68" s="13">
        <v>0</v>
      </c>
    </row>
    <row r="69" spans="1:5" x14ac:dyDescent="0.25">
      <c r="A69" s="3" t="s">
        <v>270</v>
      </c>
      <c r="B69" s="11" t="str">
        <f t="shared" si="1"/>
        <v>Bal_AkPa_OvUn</v>
      </c>
      <c r="C69" s="1" t="s">
        <v>81</v>
      </c>
      <c r="D69" s="1" t="s">
        <v>169</v>
      </c>
      <c r="E69" s="13">
        <v>2103284</v>
      </c>
    </row>
    <row r="70" spans="1:5" x14ac:dyDescent="0.25">
      <c r="A70" s="3" t="s">
        <v>346</v>
      </c>
      <c r="B70" s="11" t="str">
        <f t="shared" si="1"/>
        <v>Bal_AkPa_FUb</v>
      </c>
      <c r="C70" s="1" t="s">
        <v>82</v>
      </c>
      <c r="D70" s="1" t="s">
        <v>230</v>
      </c>
      <c r="E70" s="13">
        <v>-45346</v>
      </c>
    </row>
    <row r="71" spans="1:5" x14ac:dyDescent="0.25">
      <c r="A71" s="3" t="s">
        <v>347</v>
      </c>
      <c r="B71" s="11" t="str">
        <f t="shared" si="1"/>
        <v>Bal_AkPa_Mi</v>
      </c>
      <c r="C71" s="1" t="s">
        <v>83</v>
      </c>
      <c r="D71" s="1" t="s">
        <v>229</v>
      </c>
      <c r="E71" s="13">
        <v>0</v>
      </c>
    </row>
    <row r="72" spans="1:5" x14ac:dyDescent="0.25">
      <c r="A72" s="3" t="s">
        <v>348</v>
      </c>
      <c r="B72" s="11" t="str">
        <f t="shared" si="1"/>
        <v>Bal_AkPa_EkTot</v>
      </c>
      <c r="C72" s="4" t="s">
        <v>84</v>
      </c>
      <c r="D72" s="4" t="s">
        <v>238</v>
      </c>
      <c r="E72" s="13">
        <v>2057938</v>
      </c>
    </row>
    <row r="73" spans="1:5" x14ac:dyDescent="0.25">
      <c r="A73" s="3" t="s">
        <v>291</v>
      </c>
      <c r="B73" s="11" t="str">
        <f t="shared" si="1"/>
        <v>Bal_AkPa_OKap</v>
      </c>
      <c r="C73" s="1" t="s">
        <v>130</v>
      </c>
      <c r="D73" s="1" t="s">
        <v>206</v>
      </c>
      <c r="E73" s="13">
        <v>440404</v>
      </c>
    </row>
    <row r="74" spans="1:5" x14ac:dyDescent="0.25">
      <c r="A74" s="3" t="s">
        <v>349</v>
      </c>
      <c r="B74" s="11" t="str">
        <f t="shared" si="1"/>
        <v>Bal_AkPa_AnLk</v>
      </c>
      <c r="C74" s="1" t="s">
        <v>131</v>
      </c>
      <c r="D74" s="1" t="s">
        <v>207</v>
      </c>
      <c r="E74" s="13">
        <v>0</v>
      </c>
    </row>
    <row r="75" spans="1:5" x14ac:dyDescent="0.25">
      <c r="A75" s="3" t="s">
        <v>350</v>
      </c>
      <c r="B75" s="11" t="str">
        <f t="shared" si="1"/>
        <v>Bal_AkPa_ALTot</v>
      </c>
      <c r="C75" s="4" t="s">
        <v>132</v>
      </c>
      <c r="D75" s="4" t="s">
        <v>239</v>
      </c>
      <c r="E75" s="13">
        <v>440404</v>
      </c>
    </row>
    <row r="76" spans="1:5" x14ac:dyDescent="0.25">
      <c r="A76" s="3" t="s">
        <v>351</v>
      </c>
      <c r="B76" s="11" t="str">
        <f t="shared" si="1"/>
        <v>Bal_AkPa_Phs</v>
      </c>
      <c r="C76" s="1" t="s">
        <v>133</v>
      </c>
      <c r="D76" s="1" t="s">
        <v>232</v>
      </c>
      <c r="E76" s="13">
        <v>0</v>
      </c>
    </row>
    <row r="77" spans="1:5" x14ac:dyDescent="0.25">
      <c r="A77" s="3" t="s">
        <v>352</v>
      </c>
      <c r="B77" s="11" t="str">
        <f t="shared" si="1"/>
        <v>Bal_AkPa_FmS</v>
      </c>
      <c r="C77" s="1" t="s">
        <v>134</v>
      </c>
      <c r="D77" s="1" t="s">
        <v>233</v>
      </c>
      <c r="E77" s="13">
        <v>0</v>
      </c>
    </row>
    <row r="78" spans="1:5" x14ac:dyDescent="0.25">
      <c r="A78" s="3" t="s">
        <v>353</v>
      </c>
      <c r="B78" s="11" t="str">
        <f t="shared" si="1"/>
        <v>Bal_AkPa_GY</v>
      </c>
      <c r="C78" s="1" t="s">
        <v>135</v>
      </c>
      <c r="D78" s="1" t="s">
        <v>170</v>
      </c>
      <c r="E78" s="13">
        <v>3337942</v>
      </c>
    </row>
    <row r="79" spans="1:5" x14ac:dyDescent="0.25">
      <c r="A79" s="3" t="s">
        <v>401</v>
      </c>
      <c r="B79" s="11" t="str">
        <f t="shared" si="1"/>
        <v>Bal_AkPa_inBp</v>
      </c>
      <c r="C79" s="1" t="s">
        <v>136</v>
      </c>
      <c r="D79" s="1" t="s">
        <v>208</v>
      </c>
      <c r="E79" s="13">
        <v>2600772</v>
      </c>
    </row>
    <row r="80" spans="1:5" x14ac:dyDescent="0.25">
      <c r="A80" s="3" t="s">
        <v>354</v>
      </c>
      <c r="B80" s="11" t="str">
        <f t="shared" si="1"/>
        <v>Bal_AkPa_KoBp</v>
      </c>
      <c r="C80" s="1" t="s">
        <v>137</v>
      </c>
      <c r="D80" s="1" t="s">
        <v>209</v>
      </c>
      <c r="E80" s="13">
        <v>94024</v>
      </c>
    </row>
    <row r="81" spans="1:5" x14ac:dyDescent="0.25">
      <c r="A81" s="3" t="s">
        <v>355</v>
      </c>
      <c r="B81" s="11" t="str">
        <f t="shared" si="1"/>
        <v>Bal_AkPa_RmGp</v>
      </c>
      <c r="C81" s="1" t="s">
        <v>138</v>
      </c>
      <c r="D81" s="1" t="s">
        <v>210</v>
      </c>
      <c r="E81" s="13">
        <v>0</v>
      </c>
    </row>
    <row r="82" spans="1:5" x14ac:dyDescent="0.25">
      <c r="A82" s="3" t="s">
        <v>356</v>
      </c>
      <c r="B82" s="11" t="str">
        <f t="shared" si="1"/>
        <v>Bal_AkPa_HGTot</v>
      </c>
      <c r="C82" s="4" t="s">
        <v>139</v>
      </c>
      <c r="D82" s="4" t="s">
        <v>240</v>
      </c>
      <c r="E82" s="13">
        <v>6032738</v>
      </c>
    </row>
    <row r="83" spans="1:5" x14ac:dyDescent="0.25">
      <c r="A83" s="3" t="s">
        <v>357</v>
      </c>
      <c r="B83" s="11" t="str">
        <f t="shared" si="1"/>
        <v>Bal_AkPa_HMrp</v>
      </c>
      <c r="C83" s="1" t="s">
        <v>140</v>
      </c>
      <c r="D83" s="1" t="s">
        <v>211</v>
      </c>
      <c r="E83" s="13">
        <v>0</v>
      </c>
    </row>
    <row r="84" spans="1:5" x14ac:dyDescent="0.25">
      <c r="A84" s="3" t="s">
        <v>358</v>
      </c>
      <c r="B84" s="11" t="str">
        <f t="shared" si="1"/>
        <v>Bal_AkPa_RMrp</v>
      </c>
      <c r="C84" s="1" t="s">
        <v>141</v>
      </c>
      <c r="D84" s="1" t="s">
        <v>212</v>
      </c>
      <c r="E84" s="13">
        <v>0</v>
      </c>
    </row>
    <row r="85" spans="1:5" x14ac:dyDescent="0.25">
      <c r="A85" s="3" t="s">
        <v>359</v>
      </c>
      <c r="B85" s="11" t="str">
        <f t="shared" si="1"/>
        <v>Bal_AkPa_MrpTot</v>
      </c>
      <c r="C85" s="4" t="s">
        <v>142</v>
      </c>
      <c r="D85" s="4" t="s">
        <v>241</v>
      </c>
      <c r="E85" s="13">
        <v>0</v>
      </c>
    </row>
    <row r="86" spans="1:5" x14ac:dyDescent="0.25">
      <c r="A86" s="3" t="s">
        <v>289</v>
      </c>
      <c r="B86" s="11" t="str">
        <f t="shared" si="1"/>
        <v>Bal_AkPa_LPTot</v>
      </c>
      <c r="C86" s="4" t="s">
        <v>143</v>
      </c>
      <c r="D86" s="4" t="s">
        <v>242</v>
      </c>
      <c r="E86" s="13">
        <v>6032738</v>
      </c>
    </row>
    <row r="87" spans="1:5" x14ac:dyDescent="0.25">
      <c r="A87" s="3" t="s">
        <v>360</v>
      </c>
      <c r="B87" s="11" t="str">
        <f t="shared" si="1"/>
        <v>Bal_AkPa_FmLi</v>
      </c>
      <c r="C87" s="1" t="s">
        <v>144</v>
      </c>
      <c r="D87" s="1" t="s">
        <v>213</v>
      </c>
      <c r="E87" s="13">
        <v>0</v>
      </c>
    </row>
    <row r="88" spans="1:5" x14ac:dyDescent="0.25">
      <c r="A88" s="3" t="s">
        <v>361</v>
      </c>
      <c r="B88" s="11" t="str">
        <f t="shared" si="1"/>
        <v>Bal_AkPa_EhS</v>
      </c>
      <c r="C88" s="1" t="s">
        <v>145</v>
      </c>
      <c r="D88" s="1" t="s">
        <v>214</v>
      </c>
      <c r="E88" s="13">
        <v>0</v>
      </c>
    </row>
    <row r="89" spans="1:5" x14ac:dyDescent="0.25">
      <c r="A89" s="3" t="s">
        <v>362</v>
      </c>
      <c r="B89" s="11" t="str">
        <f t="shared" si="1"/>
        <v>Bal_AkPa_RmS</v>
      </c>
      <c r="C89" s="1" t="s">
        <v>146</v>
      </c>
      <c r="D89" s="1" t="s">
        <v>215</v>
      </c>
      <c r="E89" s="13">
        <v>0</v>
      </c>
    </row>
    <row r="90" spans="1:5" x14ac:dyDescent="0.25">
      <c r="A90" s="3" t="s">
        <v>271</v>
      </c>
      <c r="B90" s="11" t="str">
        <f t="shared" si="1"/>
        <v>Bal_AkPa_HBP</v>
      </c>
      <c r="C90" s="1" t="s">
        <v>147</v>
      </c>
      <c r="D90" s="1" t="s">
        <v>171</v>
      </c>
      <c r="E90" s="13">
        <v>0</v>
      </c>
    </row>
    <row r="91" spans="1:5" x14ac:dyDescent="0.25">
      <c r="A91" s="3" t="s">
        <v>363</v>
      </c>
      <c r="B91" s="11" t="str">
        <f t="shared" si="1"/>
        <v>Bal_AkPa_HFiTot</v>
      </c>
      <c r="C91" s="4" t="s">
        <v>148</v>
      </c>
      <c r="D91" s="4" t="s">
        <v>397</v>
      </c>
      <c r="E91" s="13">
        <v>6032738</v>
      </c>
    </row>
    <row r="92" spans="1:5" x14ac:dyDescent="0.25">
      <c r="A92" s="3" t="s">
        <v>364</v>
      </c>
      <c r="B92" s="11" t="str">
        <f t="shared" si="1"/>
        <v>Bal_AkPa_PLF</v>
      </c>
      <c r="C92" s="1" t="s">
        <v>149</v>
      </c>
      <c r="D92" s="1" t="s">
        <v>172</v>
      </c>
      <c r="E92" s="13">
        <v>0</v>
      </c>
    </row>
    <row r="93" spans="1:5" x14ac:dyDescent="0.25">
      <c r="A93" s="3" t="s">
        <v>365</v>
      </c>
      <c r="B93" s="11" t="str">
        <f t="shared" si="1"/>
        <v>Bal_AkPa_USf</v>
      </c>
      <c r="C93" s="1" t="s">
        <v>150</v>
      </c>
      <c r="D93" s="1" t="s">
        <v>173</v>
      </c>
      <c r="E93" s="13">
        <v>0</v>
      </c>
    </row>
    <row r="94" spans="1:5" x14ac:dyDescent="0.25">
      <c r="A94" s="3" t="s">
        <v>366</v>
      </c>
      <c r="B94" s="11" t="str">
        <f t="shared" si="1"/>
        <v>Bal_AkPa_XHen</v>
      </c>
      <c r="C94" s="1" t="s">
        <v>151</v>
      </c>
      <c r="D94" s="1" t="s">
        <v>174</v>
      </c>
      <c r="E94" s="13">
        <v>0</v>
      </c>
    </row>
    <row r="95" spans="1:5" x14ac:dyDescent="0.25">
      <c r="A95" s="3" t="s">
        <v>367</v>
      </c>
      <c r="B95" s="11" t="str">
        <f t="shared" si="1"/>
        <v>Bal_AkPa_HFTot</v>
      </c>
      <c r="C95" s="4" t="s">
        <v>152</v>
      </c>
      <c r="D95" s="4" t="s">
        <v>394</v>
      </c>
      <c r="E95" s="13">
        <v>0</v>
      </c>
    </row>
    <row r="96" spans="1:5" x14ac:dyDescent="0.25">
      <c r="A96" s="3" t="s">
        <v>380</v>
      </c>
      <c r="B96" s="11" t="str">
        <f t="shared" si="1"/>
        <v>Bal_AkPa_Gfdep</v>
      </c>
      <c r="C96" s="1" t="s">
        <v>153</v>
      </c>
      <c r="D96" s="1" t="s">
        <v>114</v>
      </c>
      <c r="E96" s="13">
        <v>0</v>
      </c>
    </row>
    <row r="97" spans="1:5" x14ac:dyDescent="0.25">
      <c r="A97" s="3" t="s">
        <v>272</v>
      </c>
      <c r="B97" s="11" t="str">
        <f t="shared" si="1"/>
        <v>Bal_AkPa_GDF</v>
      </c>
      <c r="C97" s="1" t="s">
        <v>154</v>
      </c>
      <c r="D97" s="1" t="s">
        <v>175</v>
      </c>
      <c r="E97" s="13">
        <v>0</v>
      </c>
    </row>
    <row r="98" spans="1:5" x14ac:dyDescent="0.25">
      <c r="A98" s="3" t="s">
        <v>273</v>
      </c>
      <c r="B98" s="11" t="str">
        <f t="shared" si="1"/>
        <v>Bal_AkPa_GGf</v>
      </c>
      <c r="C98" s="1" t="s">
        <v>155</v>
      </c>
      <c r="D98" s="1" t="s">
        <v>176</v>
      </c>
      <c r="E98" s="13">
        <v>0</v>
      </c>
    </row>
    <row r="99" spans="1:5" x14ac:dyDescent="0.25">
      <c r="A99" s="3" t="s">
        <v>402</v>
      </c>
      <c r="B99" s="11" t="str">
        <f t="shared" si="1"/>
        <v>Bal_AkPa_OgL</v>
      </c>
      <c r="C99" s="1" t="s">
        <v>156</v>
      </c>
      <c r="D99" s="1" t="s">
        <v>177</v>
      </c>
      <c r="E99" s="13">
        <v>0</v>
      </c>
    </row>
    <row r="100" spans="1:5" x14ac:dyDescent="0.25">
      <c r="A100" s="3" t="s">
        <v>274</v>
      </c>
      <c r="B100" s="11" t="str">
        <f t="shared" si="1"/>
        <v>Bal_AkPa_KonG</v>
      </c>
      <c r="C100" s="1" t="s">
        <v>157</v>
      </c>
      <c r="D100" s="1" t="s">
        <v>178</v>
      </c>
      <c r="E100" s="13">
        <v>0</v>
      </c>
    </row>
    <row r="101" spans="1:5" x14ac:dyDescent="0.25">
      <c r="A101" s="3" t="s">
        <v>368</v>
      </c>
      <c r="B101" s="11" t="str">
        <f t="shared" si="1"/>
        <v>Bal_AkPa_UdG</v>
      </c>
      <c r="C101" s="1" t="s">
        <v>158</v>
      </c>
      <c r="D101" s="1" t="s">
        <v>186</v>
      </c>
      <c r="E101" s="13">
        <v>0</v>
      </c>
    </row>
    <row r="102" spans="1:5" x14ac:dyDescent="0.25">
      <c r="A102" s="3" t="s">
        <v>275</v>
      </c>
      <c r="B102" s="11" t="str">
        <f t="shared" si="1"/>
        <v>Bal_AkPa_GKre</v>
      </c>
      <c r="C102" s="1" t="s">
        <v>159</v>
      </c>
      <c r="D102" s="1" t="s">
        <v>179</v>
      </c>
      <c r="E102" s="13">
        <v>0</v>
      </c>
    </row>
    <row r="103" spans="1:5" x14ac:dyDescent="0.25">
      <c r="A103" s="3" t="s">
        <v>369</v>
      </c>
      <c r="B103" s="11" t="str">
        <f t="shared" si="1"/>
        <v>Bal_AkPa_GTv</v>
      </c>
      <c r="C103" s="1" t="s">
        <v>216</v>
      </c>
      <c r="D103" s="1" t="s">
        <v>180</v>
      </c>
      <c r="E103" s="13">
        <v>0</v>
      </c>
    </row>
    <row r="104" spans="1:5" x14ac:dyDescent="0.25">
      <c r="A104" s="3" t="s">
        <v>370</v>
      </c>
      <c r="B104" s="11" t="str">
        <f t="shared" si="1"/>
        <v>Bal_AkPa_GAv</v>
      </c>
      <c r="C104" s="1" t="s">
        <v>217</v>
      </c>
      <c r="D104" s="1" t="s">
        <v>181</v>
      </c>
      <c r="E104" s="13">
        <v>0</v>
      </c>
    </row>
    <row r="105" spans="1:5" x14ac:dyDescent="0.25">
      <c r="A105" s="3" t="s">
        <v>371</v>
      </c>
      <c r="B105" s="11" t="str">
        <f t="shared" si="1"/>
        <v>Bal_AkPa_AkSf</v>
      </c>
      <c r="C105" s="1" t="s">
        <v>218</v>
      </c>
      <c r="D105" s="1" t="s">
        <v>182</v>
      </c>
      <c r="E105" s="13">
        <v>90217</v>
      </c>
    </row>
    <row r="106" spans="1:5" x14ac:dyDescent="0.25">
      <c r="A106" s="3" t="s">
        <v>276</v>
      </c>
      <c r="B106" s="11" t="str">
        <f t="shared" si="1"/>
        <v>Bal_AkPa_MOF</v>
      </c>
      <c r="C106" s="1" t="s">
        <v>219</v>
      </c>
      <c r="D106" s="1" t="s">
        <v>183</v>
      </c>
      <c r="E106" s="13">
        <v>0</v>
      </c>
    </row>
    <row r="107" spans="1:5" x14ac:dyDescent="0.25">
      <c r="A107" s="3" t="s">
        <v>372</v>
      </c>
      <c r="B107" s="11" t="str">
        <f t="shared" si="1"/>
        <v>Bal_AkPa_XG</v>
      </c>
      <c r="C107" s="1" t="s">
        <v>220</v>
      </c>
      <c r="D107" s="1" t="s">
        <v>184</v>
      </c>
      <c r="E107" s="13">
        <v>67055</v>
      </c>
    </row>
    <row r="108" spans="1:5" x14ac:dyDescent="0.25">
      <c r="A108" s="3" t="s">
        <v>277</v>
      </c>
      <c r="B108" s="11" t="str">
        <f t="shared" si="1"/>
        <v>Bal_AkPa_GTot</v>
      </c>
      <c r="C108" s="4" t="s">
        <v>231</v>
      </c>
      <c r="D108" s="4" t="s">
        <v>395</v>
      </c>
      <c r="E108" s="13">
        <v>157272</v>
      </c>
    </row>
    <row r="109" spans="1:5" x14ac:dyDescent="0.25">
      <c r="A109" s="3" t="s">
        <v>373</v>
      </c>
      <c r="B109" s="11" t="str">
        <f t="shared" si="1"/>
        <v>Bal_AkPa_Pap</v>
      </c>
      <c r="C109" s="1" t="s">
        <v>234</v>
      </c>
      <c r="D109" s="1" t="s">
        <v>185</v>
      </c>
      <c r="E109" s="13">
        <v>2262</v>
      </c>
    </row>
    <row r="110" spans="1:5" x14ac:dyDescent="0.25">
      <c r="A110" s="3" t="s">
        <v>374</v>
      </c>
      <c r="B110" s="11" t="str">
        <f t="shared" si="1"/>
        <v>Bal_AkPa_PasTot</v>
      </c>
      <c r="C110" s="4" t="s">
        <v>235</v>
      </c>
      <c r="D110" s="4" t="s">
        <v>396</v>
      </c>
      <c r="E110" s="13">
        <v>8690614</v>
      </c>
    </row>
    <row r="111" spans="1:5" x14ac:dyDescent="0.25"/>
  </sheetData>
  <sheetProtection password="BF77" sheet="1" objects="1" scenarios="1"/>
  <mergeCells count="6">
    <mergeCell ref="C8:E8"/>
    <mergeCell ref="C1:D1"/>
    <mergeCell ref="C3:C4"/>
    <mergeCell ref="D3:E4"/>
    <mergeCell ref="D5:E5"/>
    <mergeCell ref="C7:E7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65" fitToWidth="0" fitToHeight="0" orientation="portrait" r:id="rId1"/>
  <headerFooter>
    <oddHeader>&amp;C&amp;G</oddHeader>
  </headerFooter>
  <rowBreaks count="1" manualBreakCount="1">
    <brk id="55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'TPK data'!$C$2:$C$14</xm:f>
          </x14:formula1>
          <xm:sqref>D3:E4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29"/>
  <sheetViews>
    <sheetView showGridLines="0" topLeftCell="C1" zoomScaleNormal="100" workbookViewId="0">
      <selection activeCell="D3" sqref="D3:E4"/>
    </sheetView>
  </sheetViews>
  <sheetFormatPr defaultColWidth="0" defaultRowHeight="15" zeroHeight="1" x14ac:dyDescent="0.25"/>
  <cols>
    <col min="1" max="1" width="13.85546875" style="11" hidden="1" customWidth="1"/>
    <col min="2" max="2" width="0" style="11" hidden="1" customWidth="1"/>
    <col min="3" max="3" width="13.5703125" style="11" customWidth="1"/>
    <col min="4" max="4" width="84.28515625" style="17" customWidth="1"/>
    <col min="5" max="5" width="19.28515625" style="11" customWidth="1"/>
    <col min="6" max="6" width="6.28515625" style="11" customWidth="1"/>
    <col min="7" max="7" width="13.28515625" style="11" hidden="1" customWidth="1"/>
    <col min="8" max="16384" width="9.140625" style="11" hidden="1"/>
  </cols>
  <sheetData>
    <row r="1" spans="1:5" x14ac:dyDescent="0.25">
      <c r="C1" s="75" t="s">
        <v>701</v>
      </c>
      <c r="D1" s="75"/>
    </row>
    <row r="2" spans="1:5" x14ac:dyDescent="0.25"/>
    <row r="3" spans="1:5" x14ac:dyDescent="0.25">
      <c r="C3" s="98" t="s">
        <v>1096</v>
      </c>
      <c r="D3" s="100" t="s">
        <v>688</v>
      </c>
      <c r="E3" s="100"/>
    </row>
    <row r="4" spans="1:5" x14ac:dyDescent="0.25">
      <c r="C4" s="98"/>
      <c r="D4" s="100"/>
      <c r="E4" s="100"/>
    </row>
    <row r="5" spans="1:5" x14ac:dyDescent="0.25">
      <c r="C5" s="38" t="s">
        <v>1097</v>
      </c>
      <c r="D5" s="99">
        <f>INDEX(TpkData,MATCH($D$3,TpkNavn,0),MATCH("regnr",TpkVar,0))</f>
        <v>70735</v>
      </c>
      <c r="E5" s="99"/>
    </row>
    <row r="6" spans="1:5" x14ac:dyDescent="0.25"/>
    <row r="7" spans="1:5" ht="23.25" x14ac:dyDescent="0.25">
      <c r="C7" s="82" t="s">
        <v>1139</v>
      </c>
      <c r="D7" s="83"/>
      <c r="E7" s="83"/>
    </row>
    <row r="8" spans="1:5" ht="15" customHeight="1" x14ac:dyDescent="0.25">
      <c r="C8" s="74" t="s">
        <v>187</v>
      </c>
      <c r="D8" s="74"/>
      <c r="E8" s="74"/>
    </row>
    <row r="9" spans="1:5" x14ac:dyDescent="0.25">
      <c r="A9" s="14" t="s">
        <v>245</v>
      </c>
      <c r="B9" s="16" t="s">
        <v>1101</v>
      </c>
      <c r="C9" s="1"/>
      <c r="D9" s="5"/>
      <c r="E9" s="2" t="s">
        <v>761</v>
      </c>
    </row>
    <row r="10" spans="1:5" ht="16.5" customHeight="1" x14ac:dyDescent="0.25">
      <c r="A10" s="8" t="s">
        <v>1102</v>
      </c>
      <c r="B10" s="11" t="str">
        <f>"Lph_"&amp;A10&amp;"_"&amp;$B$9</f>
        <v>Lph_LhP_pTot</v>
      </c>
      <c r="C10" s="1" t="s">
        <v>5</v>
      </c>
      <c r="D10" s="15" t="s">
        <v>1100</v>
      </c>
      <c r="E10" s="13">
        <v>5631094</v>
      </c>
    </row>
    <row r="11" spans="1:5" ht="16.5" customHeight="1" x14ac:dyDescent="0.25">
      <c r="A11" s="8" t="s">
        <v>1104</v>
      </c>
      <c r="B11" s="11" t="str">
        <f t="shared" ref="B11:B28" si="0">"Lph_"&amp;A11&amp;"_"&amp;$B$9</f>
        <v>Lph_FmP_pTot</v>
      </c>
      <c r="C11" s="1" t="s">
        <v>6</v>
      </c>
      <c r="D11" s="15" t="s">
        <v>1103</v>
      </c>
      <c r="E11" s="13">
        <v>0</v>
      </c>
    </row>
    <row r="12" spans="1:5" ht="16.5" customHeight="1" x14ac:dyDescent="0.25">
      <c r="A12" s="8" t="s">
        <v>1106</v>
      </c>
      <c r="B12" s="11" t="str">
        <f t="shared" si="0"/>
        <v>Lph_FHTot_pTot</v>
      </c>
      <c r="C12" s="4" t="s">
        <v>7</v>
      </c>
      <c r="D12" s="5" t="s">
        <v>1105</v>
      </c>
      <c r="E12" s="13">
        <v>5631094</v>
      </c>
    </row>
    <row r="13" spans="1:5" ht="16.5" customHeight="1" x14ac:dyDescent="0.25">
      <c r="A13" s="8" t="s">
        <v>1108</v>
      </c>
      <c r="B13" s="11" t="str">
        <f t="shared" si="0"/>
        <v>Lph_KBP_pTot</v>
      </c>
      <c r="C13" s="1" t="s">
        <v>8</v>
      </c>
      <c r="D13" s="15" t="s">
        <v>1107</v>
      </c>
      <c r="E13" s="13">
        <v>0</v>
      </c>
    </row>
    <row r="14" spans="1:5" ht="16.5" customHeight="1" x14ac:dyDescent="0.25">
      <c r="A14" s="8" t="s">
        <v>1110</v>
      </c>
      <c r="B14" s="11" t="str">
        <f t="shared" si="0"/>
        <v>Lph_VrP_pTot</v>
      </c>
      <c r="C14" s="1" t="s">
        <v>9</v>
      </c>
      <c r="D14" s="15" t="s">
        <v>1109</v>
      </c>
      <c r="E14" s="13">
        <v>-23979</v>
      </c>
    </row>
    <row r="15" spans="1:5" ht="16.5" customHeight="1" x14ac:dyDescent="0.25">
      <c r="A15" s="8" t="s">
        <v>1112</v>
      </c>
      <c r="B15" s="11" t="str">
        <f t="shared" si="0"/>
        <v>Lph_RHP_pTot</v>
      </c>
      <c r="C15" s="4" t="s">
        <v>10</v>
      </c>
      <c r="D15" s="5" t="s">
        <v>1111</v>
      </c>
      <c r="E15" s="13">
        <v>5607115</v>
      </c>
    </row>
    <row r="16" spans="1:5" ht="16.5" customHeight="1" x14ac:dyDescent="0.25">
      <c r="A16" s="8" t="s">
        <v>279</v>
      </c>
      <c r="B16" s="11" t="str">
        <f t="shared" si="0"/>
        <v>Lph_BM_pTot</v>
      </c>
      <c r="C16" s="1" t="s">
        <v>11</v>
      </c>
      <c r="D16" s="15" t="s">
        <v>0</v>
      </c>
      <c r="E16" s="13">
        <v>319881</v>
      </c>
    </row>
    <row r="17" spans="1:5" ht="16.5" customHeight="1" x14ac:dyDescent="0.25">
      <c r="A17" s="8" t="s">
        <v>1114</v>
      </c>
      <c r="B17" s="11" t="str">
        <f t="shared" si="0"/>
        <v>Lph_TiAk_pTot</v>
      </c>
      <c r="C17" s="1" t="s">
        <v>12</v>
      </c>
      <c r="D17" s="15" t="s">
        <v>1113</v>
      </c>
      <c r="E17" s="13">
        <v>202953</v>
      </c>
    </row>
    <row r="18" spans="1:5" ht="16.5" customHeight="1" x14ac:dyDescent="0.25">
      <c r="A18" s="8" t="s">
        <v>1116</v>
      </c>
      <c r="B18" s="11" t="str">
        <f t="shared" si="0"/>
        <v>Lph_FPy_pTot</v>
      </c>
      <c r="C18" s="1" t="s">
        <v>13</v>
      </c>
      <c r="D18" s="15" t="s">
        <v>1115</v>
      </c>
      <c r="E18" s="13">
        <v>-217390</v>
      </c>
    </row>
    <row r="19" spans="1:5" ht="16.5" customHeight="1" x14ac:dyDescent="0.25">
      <c r="A19" s="8" t="s">
        <v>1118</v>
      </c>
      <c r="B19" s="11" t="str">
        <f t="shared" si="0"/>
        <v>Lph_TiOm_pTot</v>
      </c>
      <c r="C19" s="1" t="s">
        <v>14</v>
      </c>
      <c r="D19" s="15" t="s">
        <v>1117</v>
      </c>
      <c r="E19" s="13">
        <v>-9027</v>
      </c>
    </row>
    <row r="20" spans="1:5" ht="16.5" customHeight="1" x14ac:dyDescent="0.25">
      <c r="A20" s="8" t="s">
        <v>1120</v>
      </c>
      <c r="B20" s="11" t="str">
        <f t="shared" si="0"/>
        <v>Lph_TiRi_pTot</v>
      </c>
      <c r="C20" s="1" t="s">
        <v>15</v>
      </c>
      <c r="D20" s="15" t="s">
        <v>1119</v>
      </c>
      <c r="E20" s="13">
        <v>12674</v>
      </c>
    </row>
    <row r="21" spans="1:5" ht="16.5" customHeight="1" x14ac:dyDescent="0.25">
      <c r="A21" s="8" t="s">
        <v>1122</v>
      </c>
      <c r="B21" s="11" t="str">
        <f t="shared" si="0"/>
        <v>Lph_Rhx_pTot</v>
      </c>
      <c r="C21" s="1" t="s">
        <v>16</v>
      </c>
      <c r="D21" s="15" t="s">
        <v>1121</v>
      </c>
      <c r="E21" s="13">
        <v>0</v>
      </c>
    </row>
    <row r="22" spans="1:5" ht="16.5" customHeight="1" x14ac:dyDescent="0.25">
      <c r="A22" s="8" t="s">
        <v>1124</v>
      </c>
      <c r="B22" s="11" t="str">
        <f t="shared" si="0"/>
        <v>Lph_RHU_pTot</v>
      </c>
      <c r="C22" s="4" t="s">
        <v>17</v>
      </c>
      <c r="D22" s="5" t="s">
        <v>1123</v>
      </c>
      <c r="E22" s="13">
        <v>5916206</v>
      </c>
    </row>
    <row r="23" spans="1:5" ht="16.5" customHeight="1" x14ac:dyDescent="0.25">
      <c r="A23" s="8" t="s">
        <v>1126</v>
      </c>
      <c r="B23" s="11" t="str">
        <f t="shared" si="0"/>
        <v>Lph_VrU_pTot</v>
      </c>
      <c r="C23" s="1" t="s">
        <v>18</v>
      </c>
      <c r="D23" s="15" t="s">
        <v>1125</v>
      </c>
      <c r="E23" s="13">
        <v>22507</v>
      </c>
    </row>
    <row r="24" spans="1:5" ht="16.5" customHeight="1" x14ac:dyDescent="0.25">
      <c r="A24" s="8" t="s">
        <v>1128</v>
      </c>
      <c r="B24" s="11" t="str">
        <f t="shared" si="0"/>
        <v>Lph_BPu_pTot</v>
      </c>
      <c r="C24" s="1" t="s">
        <v>19</v>
      </c>
      <c r="D24" s="15" t="s">
        <v>1127</v>
      </c>
      <c r="E24" s="13">
        <v>94023</v>
      </c>
    </row>
    <row r="25" spans="1:5" ht="16.5" customHeight="1" x14ac:dyDescent="0.25">
      <c r="A25" s="8" t="s">
        <v>1129</v>
      </c>
      <c r="B25" s="11" t="str">
        <f t="shared" si="0"/>
        <v>Lph_Fphx_pTot</v>
      </c>
      <c r="C25" s="1" t="s">
        <v>20</v>
      </c>
      <c r="D25" s="15" t="s">
        <v>1121</v>
      </c>
      <c r="E25" s="13">
        <v>0</v>
      </c>
    </row>
    <row r="26" spans="1:5" ht="16.5" customHeight="1" x14ac:dyDescent="0.25">
      <c r="A26" s="8" t="s">
        <v>1131</v>
      </c>
      <c r="B26" s="11" t="str">
        <f t="shared" si="0"/>
        <v>Lph_FpHTot_pTot</v>
      </c>
      <c r="C26" s="4" t="s">
        <v>21</v>
      </c>
      <c r="D26" s="5" t="s">
        <v>1130</v>
      </c>
      <c r="E26" s="13">
        <v>6032736</v>
      </c>
    </row>
    <row r="27" spans="1:5" ht="16.5" customHeight="1" x14ac:dyDescent="0.25">
      <c r="A27" s="8" t="s">
        <v>1133</v>
      </c>
      <c r="B27" s="11" t="str">
        <f t="shared" si="0"/>
        <v>Lph_FmU_pTot</v>
      </c>
      <c r="C27" s="1" t="s">
        <v>22</v>
      </c>
      <c r="D27" s="15" t="s">
        <v>1132</v>
      </c>
      <c r="E27" s="13">
        <v>0</v>
      </c>
    </row>
    <row r="28" spans="1:5" x14ac:dyDescent="0.25">
      <c r="A28" s="8" t="s">
        <v>1135</v>
      </c>
      <c r="B28" s="11" t="str">
        <f t="shared" si="0"/>
        <v>Lph_LPU_pTot</v>
      </c>
      <c r="C28" s="4" t="s">
        <v>23</v>
      </c>
      <c r="D28" s="5" t="s">
        <v>1134</v>
      </c>
      <c r="E28" s="13">
        <v>6032736</v>
      </c>
    </row>
    <row r="29" spans="1:5" x14ac:dyDescent="0.25"/>
  </sheetData>
  <sheetProtection password="BF77" sheet="1" objects="1" scenarios="1"/>
  <mergeCells count="6">
    <mergeCell ref="C8:E8"/>
    <mergeCell ref="C1:D1"/>
    <mergeCell ref="C3:C4"/>
    <mergeCell ref="D3:E4"/>
    <mergeCell ref="D5:E5"/>
    <mergeCell ref="C7:E7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'TPK data'!$C$2:$C$14</xm:f>
          </x14:formula1>
          <xm:sqref>D3:E4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108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1" width="0" style="11" hidden="1" customWidth="1"/>
    <col min="2" max="2" width="16.140625" style="11" hidden="1" customWidth="1"/>
    <col min="3" max="3" width="5" customWidth="1"/>
    <col min="4" max="4" width="109.7109375" customWidth="1"/>
    <col min="5" max="5" width="14.28515625" customWidth="1"/>
    <col min="6" max="6" width="4.7109375" customWidth="1"/>
    <col min="7" max="16384" width="9.140625" hidden="1"/>
  </cols>
  <sheetData>
    <row r="1" spans="1:5" s="11" customFormat="1" x14ac:dyDescent="0.25">
      <c r="C1" s="75" t="s">
        <v>701</v>
      </c>
      <c r="D1" s="75"/>
    </row>
    <row r="2" spans="1:5" s="11" customFormat="1" x14ac:dyDescent="0.25"/>
    <row r="3" spans="1:5" s="11" customFormat="1" x14ac:dyDescent="0.25"/>
    <row r="4" spans="1:5" ht="30" customHeight="1" x14ac:dyDescent="0.25">
      <c r="C4" s="76" t="s">
        <v>703</v>
      </c>
      <c r="D4" s="77"/>
      <c r="E4" s="78"/>
    </row>
    <row r="5" spans="1:5" ht="15" customHeight="1" x14ac:dyDescent="0.25">
      <c r="C5" s="79" t="s">
        <v>187</v>
      </c>
      <c r="D5" s="80"/>
      <c r="E5" s="81"/>
    </row>
    <row r="6" spans="1:5" ht="22.5" customHeight="1" x14ac:dyDescent="0.25">
      <c r="C6" s="1"/>
      <c r="D6" s="1"/>
      <c r="E6" s="2" t="s">
        <v>398</v>
      </c>
    </row>
    <row r="7" spans="1:5" ht="15" customHeight="1" x14ac:dyDescent="0.25">
      <c r="B7" s="8" t="s">
        <v>278</v>
      </c>
      <c r="C7" s="1"/>
      <c r="D7" s="4" t="s">
        <v>95</v>
      </c>
      <c r="E7" s="2"/>
    </row>
    <row r="8" spans="1:5" x14ac:dyDescent="0.25">
      <c r="A8" s="3" t="s">
        <v>247</v>
      </c>
      <c r="B8" s="11" t="str">
        <f>"Bal_"&amp;$B$7&amp;"_"&amp;$A8</f>
        <v>Bal_AkPa_iak</v>
      </c>
      <c r="C8" s="1" t="s">
        <v>5</v>
      </c>
      <c r="D8" s="1" t="s">
        <v>96</v>
      </c>
      <c r="E8" s="13">
        <v>781560</v>
      </c>
    </row>
    <row r="9" spans="1:5" x14ac:dyDescent="0.25">
      <c r="A9" s="3" t="s">
        <v>248</v>
      </c>
      <c r="B9" s="11" t="str">
        <f t="shared" ref="B9:B52" si="0">"Bal_"&amp;$B$7&amp;"_"&amp;$A9</f>
        <v>Bal_AkPa_Dm</v>
      </c>
      <c r="C9" s="1" t="s">
        <v>6</v>
      </c>
      <c r="D9" s="1" t="s">
        <v>97</v>
      </c>
      <c r="E9" s="13">
        <v>79454</v>
      </c>
    </row>
    <row r="10" spans="1:5" x14ac:dyDescent="0.25">
      <c r="A10" s="3" t="s">
        <v>249</v>
      </c>
      <c r="B10" s="11" t="str">
        <f t="shared" si="0"/>
        <v>Bal_AkPa_Dejd</v>
      </c>
      <c r="C10" s="1" t="s">
        <v>7</v>
      </c>
      <c r="D10" s="1" t="s">
        <v>98</v>
      </c>
      <c r="E10" s="13">
        <v>65500</v>
      </c>
    </row>
    <row r="11" spans="1:5" x14ac:dyDescent="0.25">
      <c r="A11" s="3" t="s">
        <v>327</v>
      </c>
      <c r="B11" s="11" t="str">
        <f t="shared" si="0"/>
        <v>Bal_AkPa_MATot</v>
      </c>
      <c r="C11" s="4" t="s">
        <v>8</v>
      </c>
      <c r="D11" s="4" t="s">
        <v>99</v>
      </c>
      <c r="E11" s="13">
        <v>144954</v>
      </c>
    </row>
    <row r="12" spans="1:5" x14ac:dyDescent="0.25">
      <c r="A12" s="3" t="s">
        <v>375</v>
      </c>
      <c r="B12" s="11" t="str">
        <f t="shared" si="0"/>
        <v>Bal_AkPa_iEjd</v>
      </c>
      <c r="C12" s="1" t="s">
        <v>9</v>
      </c>
      <c r="D12" s="1" t="s">
        <v>100</v>
      </c>
      <c r="E12" s="13">
        <v>1689861</v>
      </c>
    </row>
    <row r="13" spans="1:5" x14ac:dyDescent="0.25">
      <c r="A13" s="3" t="s">
        <v>376</v>
      </c>
      <c r="B13" s="11" t="str">
        <f t="shared" si="0"/>
        <v>Bal_AkPa_KapTv</v>
      </c>
      <c r="C13" s="1" t="s">
        <v>10</v>
      </c>
      <c r="D13" s="1" t="s">
        <v>101</v>
      </c>
      <c r="E13" s="13">
        <v>340777737</v>
      </c>
    </row>
    <row r="14" spans="1:5" x14ac:dyDescent="0.25">
      <c r="A14" s="3" t="s">
        <v>377</v>
      </c>
      <c r="B14" s="11" t="str">
        <f t="shared" si="0"/>
        <v>Bal_AkPa_UTv</v>
      </c>
      <c r="C14" s="1" t="s">
        <v>11</v>
      </c>
      <c r="D14" s="1" t="s">
        <v>102</v>
      </c>
      <c r="E14" s="13">
        <v>5164767</v>
      </c>
    </row>
    <row r="15" spans="1:5" x14ac:dyDescent="0.25">
      <c r="A15" s="3" t="s">
        <v>378</v>
      </c>
      <c r="B15" s="11" t="str">
        <f t="shared" si="0"/>
        <v>Bal_AkPa_KapAv</v>
      </c>
      <c r="C15" s="1" t="s">
        <v>12</v>
      </c>
      <c r="D15" s="1" t="s">
        <v>103</v>
      </c>
      <c r="E15" s="13">
        <v>8889860</v>
      </c>
    </row>
    <row r="16" spans="1:5" x14ac:dyDescent="0.25">
      <c r="A16" s="3" t="s">
        <v>379</v>
      </c>
      <c r="B16" s="11" t="str">
        <f t="shared" si="0"/>
        <v>Bal_AkPa_UAv</v>
      </c>
      <c r="C16" s="1" t="s">
        <v>13</v>
      </c>
      <c r="D16" s="1" t="s">
        <v>104</v>
      </c>
      <c r="E16" s="13">
        <v>1532360</v>
      </c>
    </row>
    <row r="17" spans="1:5" x14ac:dyDescent="0.25">
      <c r="A17" s="3" t="s">
        <v>251</v>
      </c>
      <c r="B17" s="11" t="str">
        <f t="shared" si="0"/>
        <v>Bal_AkPa_invTot</v>
      </c>
      <c r="C17" s="4" t="s">
        <v>14</v>
      </c>
      <c r="D17" s="4" t="s">
        <v>105</v>
      </c>
      <c r="E17" s="13">
        <v>356364724</v>
      </c>
    </row>
    <row r="18" spans="1:5" x14ac:dyDescent="0.25">
      <c r="A18" s="3" t="s">
        <v>252</v>
      </c>
      <c r="B18" s="11" t="str">
        <f t="shared" si="0"/>
        <v>Bal_AkPa_Kapa</v>
      </c>
      <c r="C18" s="1" t="s">
        <v>15</v>
      </c>
      <c r="D18" s="1" t="s">
        <v>106</v>
      </c>
      <c r="E18" s="13">
        <v>102042176</v>
      </c>
    </row>
    <row r="19" spans="1:5" x14ac:dyDescent="0.25">
      <c r="A19" s="3" t="s">
        <v>253</v>
      </c>
      <c r="B19" s="11" t="str">
        <f t="shared" si="0"/>
        <v>Bal_AkPa_invAn</v>
      </c>
      <c r="C19" s="1" t="s">
        <v>16</v>
      </c>
      <c r="D19" s="1" t="s">
        <v>107</v>
      </c>
      <c r="E19" s="13">
        <v>103560435</v>
      </c>
    </row>
    <row r="20" spans="1:5" x14ac:dyDescent="0.25">
      <c r="A20" s="3" t="s">
        <v>399</v>
      </c>
      <c r="B20" s="11" t="str">
        <f t="shared" si="0"/>
        <v>Bal_AkPa_ObL</v>
      </c>
      <c r="C20" s="1" t="s">
        <v>17</v>
      </c>
      <c r="D20" s="1" t="s">
        <v>108</v>
      </c>
      <c r="E20" s="13">
        <v>532136786</v>
      </c>
    </row>
    <row r="21" spans="1:5" x14ac:dyDescent="0.25">
      <c r="A21" s="3" t="s">
        <v>254</v>
      </c>
      <c r="B21" s="11" t="str">
        <f t="shared" si="0"/>
        <v>Bal_AkPa_AnKi</v>
      </c>
      <c r="C21" s="1" t="s">
        <v>18</v>
      </c>
      <c r="D21" s="1" t="s">
        <v>109</v>
      </c>
      <c r="E21" s="13">
        <v>2869</v>
      </c>
    </row>
    <row r="22" spans="1:5" x14ac:dyDescent="0.25">
      <c r="A22" s="3" t="s">
        <v>255</v>
      </c>
      <c r="B22" s="11" t="str">
        <f t="shared" si="0"/>
        <v>Bal_AkPa_PUd</v>
      </c>
      <c r="C22" s="1" t="s">
        <v>19</v>
      </c>
      <c r="D22" s="1" t="s">
        <v>110</v>
      </c>
      <c r="E22" s="13">
        <v>5696293</v>
      </c>
    </row>
    <row r="23" spans="1:5" x14ac:dyDescent="0.25">
      <c r="A23" s="3" t="s">
        <v>256</v>
      </c>
      <c r="B23" s="11" t="str">
        <f t="shared" si="0"/>
        <v>Bal_AkPa_Xud</v>
      </c>
      <c r="C23" s="1" t="s">
        <v>20</v>
      </c>
      <c r="D23" s="1" t="s">
        <v>111</v>
      </c>
      <c r="E23" s="13">
        <v>4538611</v>
      </c>
    </row>
    <row r="24" spans="1:5" x14ac:dyDescent="0.25">
      <c r="A24" s="3" t="s">
        <v>257</v>
      </c>
      <c r="B24" s="11" t="str">
        <f t="shared" si="0"/>
        <v>Bal_AkPa_iKre</v>
      </c>
      <c r="C24" s="1" t="s">
        <v>21</v>
      </c>
      <c r="D24" s="1" t="s">
        <v>112</v>
      </c>
      <c r="E24" s="13">
        <v>10605036</v>
      </c>
    </row>
    <row r="25" spans="1:5" x14ac:dyDescent="0.25">
      <c r="A25" s="3" t="s">
        <v>258</v>
      </c>
      <c r="B25" s="11" t="str">
        <f t="shared" si="0"/>
        <v>Bal_AkPa_Xinv</v>
      </c>
      <c r="C25" s="1" t="s">
        <v>22</v>
      </c>
      <c r="D25" s="1" t="s">
        <v>113</v>
      </c>
      <c r="E25" s="13">
        <v>167043581</v>
      </c>
    </row>
    <row r="26" spans="1:5" x14ac:dyDescent="0.25">
      <c r="A26" s="3" t="s">
        <v>387</v>
      </c>
      <c r="B26" s="11" t="str">
        <f t="shared" si="0"/>
        <v>Bal_AkPa_FinTot</v>
      </c>
      <c r="C26" s="4" t="s">
        <v>23</v>
      </c>
      <c r="D26" s="4" t="s">
        <v>203</v>
      </c>
      <c r="E26" s="13">
        <v>925625787</v>
      </c>
    </row>
    <row r="27" spans="1:5" x14ac:dyDescent="0.25">
      <c r="A27" s="3" t="s">
        <v>259</v>
      </c>
      <c r="B27" s="11" t="str">
        <f t="shared" si="0"/>
        <v>Bal_AkPa_Gfd</v>
      </c>
      <c r="C27" s="1" t="s">
        <v>24</v>
      </c>
      <c r="D27" s="1" t="s">
        <v>114</v>
      </c>
      <c r="E27" s="13">
        <v>0</v>
      </c>
    </row>
    <row r="28" spans="1:5" x14ac:dyDescent="0.25">
      <c r="A28" s="3" t="s">
        <v>250</v>
      </c>
      <c r="B28" s="11" t="str">
        <f t="shared" si="0"/>
        <v>Bal_AkPa_iakTot</v>
      </c>
      <c r="C28" s="4" t="s">
        <v>25</v>
      </c>
      <c r="D28" s="4" t="s">
        <v>115</v>
      </c>
      <c r="E28" s="13">
        <v>1283680372</v>
      </c>
    </row>
    <row r="29" spans="1:5" x14ac:dyDescent="0.25">
      <c r="A29" s="3" t="s">
        <v>328</v>
      </c>
      <c r="B29" s="11" t="str">
        <f t="shared" si="0"/>
        <v>Bal_AkPa_iakTM</v>
      </c>
      <c r="C29" s="1" t="s">
        <v>26</v>
      </c>
      <c r="D29" s="1" t="s">
        <v>204</v>
      </c>
      <c r="E29" s="13">
        <v>945743216</v>
      </c>
    </row>
    <row r="30" spans="1:5" x14ac:dyDescent="0.25">
      <c r="A30" s="3" t="s">
        <v>329</v>
      </c>
      <c r="B30" s="11" t="str">
        <f t="shared" si="0"/>
        <v>Bal_AkPa_GfPh</v>
      </c>
      <c r="C30" s="1" t="s">
        <v>27</v>
      </c>
      <c r="D30" s="6" t="s">
        <v>221</v>
      </c>
      <c r="E30" s="13">
        <v>6512</v>
      </c>
    </row>
    <row r="31" spans="1:5" x14ac:dyDescent="0.25">
      <c r="A31" s="3" t="s">
        <v>330</v>
      </c>
      <c r="B31" s="11" t="str">
        <f t="shared" si="0"/>
        <v>Bal_AkPa_GfLP</v>
      </c>
      <c r="C31" s="1" t="s">
        <v>28</v>
      </c>
      <c r="D31" s="1" t="s">
        <v>116</v>
      </c>
      <c r="E31" s="13">
        <v>557755</v>
      </c>
    </row>
    <row r="32" spans="1:5" x14ac:dyDescent="0.25">
      <c r="A32" s="3" t="s">
        <v>331</v>
      </c>
      <c r="B32" s="11" t="str">
        <f t="shared" si="0"/>
        <v>Bal_AkPa_GfEh</v>
      </c>
      <c r="C32" s="1" t="s">
        <v>29</v>
      </c>
      <c r="D32" s="1" t="s">
        <v>117</v>
      </c>
      <c r="E32" s="13">
        <v>745763</v>
      </c>
    </row>
    <row r="33" spans="1:5" x14ac:dyDescent="0.25">
      <c r="A33" s="3" t="s">
        <v>332</v>
      </c>
      <c r="B33" s="11" t="str">
        <f t="shared" si="0"/>
        <v>Bal_AkPa_Gfx</v>
      </c>
      <c r="C33" s="1" t="s">
        <v>30</v>
      </c>
      <c r="D33" s="1" t="s">
        <v>205</v>
      </c>
      <c r="E33" s="13">
        <v>0</v>
      </c>
    </row>
    <row r="34" spans="1:5" x14ac:dyDescent="0.25">
      <c r="A34" s="3" t="s">
        <v>333</v>
      </c>
      <c r="B34" s="11" t="str">
        <f t="shared" si="0"/>
        <v>Bal_AkPa_GfTot</v>
      </c>
      <c r="C34" s="4" t="s">
        <v>31</v>
      </c>
      <c r="D34" s="4" t="s">
        <v>222</v>
      </c>
      <c r="E34" s="13">
        <v>1310030</v>
      </c>
    </row>
    <row r="35" spans="1:5" x14ac:dyDescent="0.25">
      <c r="A35" s="3" t="s">
        <v>334</v>
      </c>
      <c r="B35" s="11" t="str">
        <f t="shared" si="0"/>
        <v>Bal_AkPa_TFtM</v>
      </c>
      <c r="C35" s="1" t="s">
        <v>32</v>
      </c>
      <c r="D35" s="1" t="s">
        <v>118</v>
      </c>
      <c r="E35" s="13">
        <v>3726485</v>
      </c>
    </row>
    <row r="36" spans="1:5" x14ac:dyDescent="0.25">
      <c r="A36" s="3" t="s">
        <v>335</v>
      </c>
      <c r="B36" s="11" t="str">
        <f t="shared" si="0"/>
        <v>Bal_AkPa_TFm</v>
      </c>
      <c r="C36" s="1" t="s">
        <v>33</v>
      </c>
      <c r="D36" s="1" t="s">
        <v>119</v>
      </c>
      <c r="E36" s="13">
        <v>0</v>
      </c>
    </row>
    <row r="37" spans="1:5" x14ac:dyDescent="0.25">
      <c r="A37" s="3" t="s">
        <v>336</v>
      </c>
      <c r="B37" s="11" t="str">
        <f t="shared" si="0"/>
        <v>Bal_AkPa_TDFTot</v>
      </c>
      <c r="C37" s="4" t="s">
        <v>34</v>
      </c>
      <c r="D37" s="4" t="s">
        <v>223</v>
      </c>
      <c r="E37" s="13">
        <v>3726485</v>
      </c>
    </row>
    <row r="38" spans="1:5" x14ac:dyDescent="0.25">
      <c r="A38" s="3" t="s">
        <v>337</v>
      </c>
      <c r="B38" s="11" t="str">
        <f t="shared" si="0"/>
        <v>Bal_AkPa_TFv</v>
      </c>
      <c r="C38" s="1" t="s">
        <v>35</v>
      </c>
      <c r="D38" s="1" t="s">
        <v>120</v>
      </c>
      <c r="E38" s="13">
        <v>872891</v>
      </c>
    </row>
    <row r="39" spans="1:5" x14ac:dyDescent="0.25">
      <c r="A39" s="3" t="s">
        <v>338</v>
      </c>
      <c r="B39" s="11" t="str">
        <f t="shared" si="0"/>
        <v>Bal_AkPa_TTv</v>
      </c>
      <c r="C39" s="1" t="s">
        <v>36</v>
      </c>
      <c r="D39" s="1" t="s">
        <v>121</v>
      </c>
      <c r="E39" s="13">
        <v>6061293</v>
      </c>
    </row>
    <row r="40" spans="1:5" x14ac:dyDescent="0.25">
      <c r="A40" s="3" t="s">
        <v>339</v>
      </c>
      <c r="B40" s="11" t="str">
        <f t="shared" si="0"/>
        <v>Bal_AkPa_TAv</v>
      </c>
      <c r="C40" s="1" t="s">
        <v>37</v>
      </c>
      <c r="D40" s="1" t="s">
        <v>122</v>
      </c>
      <c r="E40" s="13">
        <v>1471</v>
      </c>
    </row>
    <row r="41" spans="1:5" x14ac:dyDescent="0.25">
      <c r="A41" s="3" t="s">
        <v>390</v>
      </c>
      <c r="B41" s="11" t="str">
        <f t="shared" si="0"/>
        <v>Bal_AkPa_XTh</v>
      </c>
      <c r="C41" s="1" t="s">
        <v>38</v>
      </c>
      <c r="D41" s="1" t="s">
        <v>123</v>
      </c>
      <c r="E41" s="13">
        <v>5023403</v>
      </c>
    </row>
    <row r="42" spans="1:5" x14ac:dyDescent="0.25">
      <c r="A42" s="3" t="s">
        <v>340</v>
      </c>
      <c r="B42" s="11" t="str">
        <f t="shared" si="0"/>
        <v>Bal_AkPa_TTot</v>
      </c>
      <c r="C42" s="4" t="s">
        <v>39</v>
      </c>
      <c r="D42" s="4" t="s">
        <v>224</v>
      </c>
      <c r="E42" s="13">
        <v>16995574</v>
      </c>
    </row>
    <row r="43" spans="1:5" x14ac:dyDescent="0.25">
      <c r="A43" s="3" t="s">
        <v>341</v>
      </c>
      <c r="B43" s="11" t="str">
        <f t="shared" si="0"/>
        <v>Bal_AkPa_AkMB</v>
      </c>
      <c r="C43" s="1" t="s">
        <v>40</v>
      </c>
      <c r="D43" s="1" t="s">
        <v>228</v>
      </c>
      <c r="E43" s="13">
        <v>311311</v>
      </c>
    </row>
    <row r="44" spans="1:5" x14ac:dyDescent="0.25">
      <c r="A44" s="3" t="s">
        <v>342</v>
      </c>
      <c r="B44" s="11" t="str">
        <f t="shared" si="0"/>
        <v>Bal_AkPa_ASa</v>
      </c>
      <c r="C44" s="1" t="s">
        <v>41</v>
      </c>
      <c r="D44" s="1" t="s">
        <v>124</v>
      </c>
      <c r="E44" s="13">
        <v>552175</v>
      </c>
    </row>
    <row r="45" spans="1:5" x14ac:dyDescent="0.25">
      <c r="A45" s="3" t="s">
        <v>343</v>
      </c>
      <c r="B45" s="11" t="str">
        <f t="shared" si="0"/>
        <v>Bal_AkPa_USa</v>
      </c>
      <c r="C45" s="1" t="s">
        <v>42</v>
      </c>
      <c r="D45" s="1" t="s">
        <v>126</v>
      </c>
      <c r="E45" s="13">
        <v>2406193</v>
      </c>
    </row>
    <row r="46" spans="1:5" x14ac:dyDescent="0.25">
      <c r="A46" s="3" t="s">
        <v>344</v>
      </c>
      <c r="B46" s="11" t="str">
        <f t="shared" si="0"/>
        <v>Bal_AkPa_LBe</v>
      </c>
      <c r="C46" s="1" t="s">
        <v>43</v>
      </c>
      <c r="D46" s="1" t="s">
        <v>125</v>
      </c>
      <c r="E46" s="13">
        <v>23125012</v>
      </c>
    </row>
    <row r="47" spans="1:5" x14ac:dyDescent="0.25">
      <c r="A47" s="3" t="s">
        <v>388</v>
      </c>
      <c r="B47" s="11" t="str">
        <f t="shared" si="0"/>
        <v>Bal_AkPa_AkX</v>
      </c>
      <c r="C47" s="1" t="s">
        <v>44</v>
      </c>
      <c r="D47" s="1" t="s">
        <v>113</v>
      </c>
      <c r="E47" s="13">
        <v>1195384</v>
      </c>
    </row>
    <row r="48" spans="1:5" x14ac:dyDescent="0.25">
      <c r="A48" s="3" t="s">
        <v>389</v>
      </c>
      <c r="B48" s="11" t="str">
        <f t="shared" si="0"/>
        <v>Bal_AkPa_AkXTot</v>
      </c>
      <c r="C48" s="4" t="s">
        <v>45</v>
      </c>
      <c r="D48" s="4" t="s">
        <v>225</v>
      </c>
      <c r="E48" s="13">
        <v>27590075</v>
      </c>
    </row>
    <row r="49" spans="1:5" x14ac:dyDescent="0.25">
      <c r="A49" s="3" t="s">
        <v>393</v>
      </c>
      <c r="B49" s="11" t="str">
        <f t="shared" si="0"/>
        <v>Bal_AkPa_TrL</v>
      </c>
      <c r="C49" s="1" t="s">
        <v>66</v>
      </c>
      <c r="D49" s="1" t="s">
        <v>127</v>
      </c>
      <c r="E49" s="13">
        <v>11541954</v>
      </c>
    </row>
    <row r="50" spans="1:5" x14ac:dyDescent="0.25">
      <c r="A50" s="3" t="s">
        <v>391</v>
      </c>
      <c r="B50" s="11" t="str">
        <f t="shared" si="0"/>
        <v>Bal_AkPa_XPap</v>
      </c>
      <c r="C50" s="1" t="s">
        <v>67</v>
      </c>
      <c r="D50" s="1" t="s">
        <v>128</v>
      </c>
      <c r="E50" s="13">
        <v>2196116</v>
      </c>
    </row>
    <row r="51" spans="1:5" x14ac:dyDescent="0.25">
      <c r="A51" s="3" t="s">
        <v>392</v>
      </c>
      <c r="B51" s="11" t="str">
        <f t="shared" si="0"/>
        <v>Bal_AkPa_PapTot</v>
      </c>
      <c r="C51" s="4" t="s">
        <v>68</v>
      </c>
      <c r="D51" s="4" t="s">
        <v>226</v>
      </c>
      <c r="E51" s="13">
        <v>13738070</v>
      </c>
    </row>
    <row r="52" spans="1:5" x14ac:dyDescent="0.25">
      <c r="A52" s="3" t="s">
        <v>260</v>
      </c>
      <c r="B52" s="11" t="str">
        <f t="shared" si="0"/>
        <v>Bal_AkPa_AktTot</v>
      </c>
      <c r="C52" s="4" t="s">
        <v>69</v>
      </c>
      <c r="D52" s="4" t="s">
        <v>227</v>
      </c>
      <c r="E52" s="13">
        <v>2288673822</v>
      </c>
    </row>
    <row r="53" spans="1:5" x14ac:dyDescent="0.25">
      <c r="A53" s="2"/>
      <c r="C53" s="1"/>
      <c r="D53" s="1"/>
      <c r="E53" s="2"/>
    </row>
    <row r="54" spans="1:5" ht="15" customHeight="1" x14ac:dyDescent="0.25">
      <c r="A54" s="2"/>
      <c r="C54" s="1"/>
      <c r="D54" s="4" t="s">
        <v>129</v>
      </c>
      <c r="E54" s="2"/>
    </row>
    <row r="55" spans="1:5" x14ac:dyDescent="0.25">
      <c r="A55" s="3" t="s">
        <v>261</v>
      </c>
      <c r="B55" s="11" t="str">
        <f t="shared" ref="B55:B107" si="1">"Bal_"&amp;$B$7&amp;"_"&amp;$A55</f>
        <v>Bal_AkPa_AGk</v>
      </c>
      <c r="C55" s="1" t="s">
        <v>70</v>
      </c>
      <c r="D55" s="1" t="s">
        <v>160</v>
      </c>
      <c r="E55" s="13">
        <v>2810149</v>
      </c>
    </row>
    <row r="56" spans="1:5" x14ac:dyDescent="0.25">
      <c r="A56" s="3" t="s">
        <v>262</v>
      </c>
      <c r="B56" s="11" t="str">
        <f t="shared" si="1"/>
        <v>Bal_AkPa_OEm</v>
      </c>
      <c r="C56" s="1" t="s">
        <v>71</v>
      </c>
      <c r="D56" s="1" t="s">
        <v>161</v>
      </c>
      <c r="E56" s="13">
        <v>226162</v>
      </c>
    </row>
    <row r="57" spans="1:5" x14ac:dyDescent="0.25">
      <c r="A57" s="3" t="s">
        <v>400</v>
      </c>
      <c r="B57" s="11" t="str">
        <f t="shared" si="1"/>
        <v>Bal_AkPa_OhL</v>
      </c>
      <c r="C57" s="1" t="s">
        <v>72</v>
      </c>
      <c r="D57" s="1" t="s">
        <v>162</v>
      </c>
      <c r="E57" s="13">
        <v>0</v>
      </c>
    </row>
    <row r="58" spans="1:5" x14ac:dyDescent="0.25">
      <c r="A58" s="3" t="s">
        <v>263</v>
      </c>
      <c r="B58" s="11" t="str">
        <f t="shared" si="1"/>
        <v>Bal_AkPa_AVUE</v>
      </c>
      <c r="C58" s="1" t="s">
        <v>73</v>
      </c>
      <c r="D58" s="1" t="s">
        <v>163</v>
      </c>
      <c r="E58" s="13">
        <v>94576</v>
      </c>
    </row>
    <row r="59" spans="1:5" x14ac:dyDescent="0.25">
      <c r="A59" s="3" t="s">
        <v>264</v>
      </c>
      <c r="B59" s="11" t="str">
        <f t="shared" si="1"/>
        <v>Bal_AkPa_AVSB</v>
      </c>
      <c r="C59" s="1" t="s">
        <v>74</v>
      </c>
      <c r="D59" s="1" t="s">
        <v>164</v>
      </c>
      <c r="E59" s="13">
        <v>0</v>
      </c>
    </row>
    <row r="60" spans="1:5" x14ac:dyDescent="0.25">
      <c r="A60" s="3" t="s">
        <v>345</v>
      </c>
      <c r="B60" s="11" t="str">
        <f t="shared" si="1"/>
        <v>Bal_AkPa_XVr</v>
      </c>
      <c r="C60" s="1" t="s">
        <v>75</v>
      </c>
      <c r="D60" s="1" t="s">
        <v>165</v>
      </c>
      <c r="E60" s="13">
        <v>0</v>
      </c>
    </row>
    <row r="61" spans="1:5" x14ac:dyDescent="0.25">
      <c r="A61" s="3" t="s">
        <v>265</v>
      </c>
      <c r="B61" s="11" t="str">
        <f t="shared" si="1"/>
        <v>Bal_AkPa_AVTot</v>
      </c>
      <c r="C61" s="4" t="s">
        <v>76</v>
      </c>
      <c r="D61" s="4" t="s">
        <v>236</v>
      </c>
      <c r="E61" s="13">
        <v>94576</v>
      </c>
    </row>
    <row r="62" spans="1:5" x14ac:dyDescent="0.25">
      <c r="A62" s="3" t="s">
        <v>266</v>
      </c>
      <c r="B62" s="11" t="str">
        <f t="shared" si="1"/>
        <v>Bal_AkPa_Sif</v>
      </c>
      <c r="C62" s="1" t="s">
        <v>77</v>
      </c>
      <c r="D62" s="1" t="s">
        <v>166</v>
      </c>
      <c r="E62" s="13">
        <v>4062566</v>
      </c>
    </row>
    <row r="63" spans="1:5" x14ac:dyDescent="0.25">
      <c r="A63" s="3" t="s">
        <v>267</v>
      </c>
      <c r="B63" s="11" t="str">
        <f t="shared" si="1"/>
        <v>Bal_AkPa_VeH</v>
      </c>
      <c r="C63" s="1" t="s">
        <v>78</v>
      </c>
      <c r="D63" s="1" t="s">
        <v>167</v>
      </c>
      <c r="E63" s="13">
        <v>0</v>
      </c>
    </row>
    <row r="64" spans="1:5" x14ac:dyDescent="0.25">
      <c r="A64" s="3" t="s">
        <v>268</v>
      </c>
      <c r="B64" s="11" t="str">
        <f t="shared" si="1"/>
        <v>Bal_AkPa_XH</v>
      </c>
      <c r="C64" s="1" t="s">
        <v>79</v>
      </c>
      <c r="D64" s="1" t="s">
        <v>168</v>
      </c>
      <c r="E64" s="13">
        <v>0</v>
      </c>
    </row>
    <row r="65" spans="1:5" x14ac:dyDescent="0.25">
      <c r="A65" s="3" t="s">
        <v>269</v>
      </c>
      <c r="B65" s="11" t="str">
        <f t="shared" si="1"/>
        <v>Bal_AkPa_ResTot</v>
      </c>
      <c r="C65" s="4" t="s">
        <v>80</v>
      </c>
      <c r="D65" s="4" t="s">
        <v>237</v>
      </c>
      <c r="E65" s="13">
        <v>4062566</v>
      </c>
    </row>
    <row r="66" spans="1:5" x14ac:dyDescent="0.25">
      <c r="A66" s="3" t="s">
        <v>270</v>
      </c>
      <c r="B66" s="11" t="str">
        <f t="shared" si="1"/>
        <v>Bal_AkPa_OvUn</v>
      </c>
      <c r="C66" s="1" t="s">
        <v>81</v>
      </c>
      <c r="D66" s="1" t="s">
        <v>169</v>
      </c>
      <c r="E66" s="13">
        <v>45841321</v>
      </c>
    </row>
    <row r="67" spans="1:5" x14ac:dyDescent="0.25">
      <c r="A67" s="3" t="s">
        <v>346</v>
      </c>
      <c r="B67" s="11" t="str">
        <f t="shared" si="1"/>
        <v>Bal_AkPa_FUb</v>
      </c>
      <c r="C67" s="1" t="s">
        <v>82</v>
      </c>
      <c r="D67" s="1" t="s">
        <v>230</v>
      </c>
      <c r="E67" s="13">
        <v>2698021</v>
      </c>
    </row>
    <row r="68" spans="1:5" x14ac:dyDescent="0.25">
      <c r="A68" s="3" t="s">
        <v>347</v>
      </c>
      <c r="B68" s="11" t="str">
        <f t="shared" si="1"/>
        <v>Bal_AkPa_Mi</v>
      </c>
      <c r="C68" s="1" t="s">
        <v>83</v>
      </c>
      <c r="D68" s="1" t="s">
        <v>229</v>
      </c>
      <c r="E68" s="13">
        <v>0</v>
      </c>
    </row>
    <row r="69" spans="1:5" x14ac:dyDescent="0.25">
      <c r="A69" s="3" t="s">
        <v>348</v>
      </c>
      <c r="B69" s="11" t="str">
        <f t="shared" si="1"/>
        <v>Bal_AkPa_EkTot</v>
      </c>
      <c r="C69" s="4" t="s">
        <v>84</v>
      </c>
      <c r="D69" s="4" t="s">
        <v>238</v>
      </c>
      <c r="E69" s="13">
        <v>55732795</v>
      </c>
    </row>
    <row r="70" spans="1:5" x14ac:dyDescent="0.25">
      <c r="A70" s="3" t="s">
        <v>291</v>
      </c>
      <c r="B70" s="11" t="str">
        <f t="shared" si="1"/>
        <v>Bal_AkPa_OKap</v>
      </c>
      <c r="C70" s="1" t="s">
        <v>130</v>
      </c>
      <c r="D70" s="1" t="s">
        <v>206</v>
      </c>
      <c r="E70" s="13">
        <v>16313477</v>
      </c>
    </row>
    <row r="71" spans="1:5" x14ac:dyDescent="0.25">
      <c r="A71" s="3" t="s">
        <v>349</v>
      </c>
      <c r="B71" s="11" t="str">
        <f t="shared" si="1"/>
        <v>Bal_AkPa_AnLk</v>
      </c>
      <c r="C71" s="1" t="s">
        <v>131</v>
      </c>
      <c r="D71" s="1" t="s">
        <v>207</v>
      </c>
      <c r="E71" s="13">
        <v>38085842</v>
      </c>
    </row>
    <row r="72" spans="1:5" x14ac:dyDescent="0.25">
      <c r="A72" s="3" t="s">
        <v>350</v>
      </c>
      <c r="B72" s="11" t="str">
        <f t="shared" si="1"/>
        <v>Bal_AkPa_ALTot</v>
      </c>
      <c r="C72" s="4" t="s">
        <v>132</v>
      </c>
      <c r="D72" s="4" t="s">
        <v>239</v>
      </c>
      <c r="E72" s="13">
        <v>54399319</v>
      </c>
    </row>
    <row r="73" spans="1:5" x14ac:dyDescent="0.25">
      <c r="A73" s="3" t="s">
        <v>351</v>
      </c>
      <c r="B73" s="11" t="str">
        <f t="shared" si="1"/>
        <v>Bal_AkPa_Phs</v>
      </c>
      <c r="C73" s="1" t="s">
        <v>133</v>
      </c>
      <c r="D73" s="1" t="s">
        <v>232</v>
      </c>
      <c r="E73" s="13">
        <v>2494246</v>
      </c>
    </row>
    <row r="74" spans="1:5" x14ac:dyDescent="0.25">
      <c r="A74" s="3" t="s">
        <v>352</v>
      </c>
      <c r="B74" s="11" t="str">
        <f t="shared" si="1"/>
        <v>Bal_AkPa_FmS</v>
      </c>
      <c r="C74" s="1" t="s">
        <v>134</v>
      </c>
      <c r="D74" s="1" t="s">
        <v>233</v>
      </c>
      <c r="E74" s="13">
        <v>27268</v>
      </c>
    </row>
    <row r="75" spans="1:5" x14ac:dyDescent="0.25">
      <c r="A75" s="3" t="s">
        <v>353</v>
      </c>
      <c r="B75" s="11" t="str">
        <f t="shared" si="1"/>
        <v>Bal_AkPa_GY</v>
      </c>
      <c r="C75" s="1" t="s">
        <v>135</v>
      </c>
      <c r="D75" s="1" t="s">
        <v>170</v>
      </c>
      <c r="E75" s="13">
        <v>612474392</v>
      </c>
    </row>
    <row r="76" spans="1:5" x14ac:dyDescent="0.25">
      <c r="A76" s="3" t="s">
        <v>401</v>
      </c>
      <c r="B76" s="11" t="str">
        <f t="shared" si="1"/>
        <v>Bal_AkPa_inBp</v>
      </c>
      <c r="C76" s="1" t="s">
        <v>136</v>
      </c>
      <c r="D76" s="1" t="s">
        <v>208</v>
      </c>
      <c r="E76" s="13">
        <v>203708955</v>
      </c>
    </row>
    <row r="77" spans="1:5" x14ac:dyDescent="0.25">
      <c r="A77" s="3" t="s">
        <v>354</v>
      </c>
      <c r="B77" s="11" t="str">
        <f t="shared" si="1"/>
        <v>Bal_AkPa_KoBp</v>
      </c>
      <c r="C77" s="1" t="s">
        <v>137</v>
      </c>
      <c r="D77" s="1" t="s">
        <v>209</v>
      </c>
      <c r="E77" s="13">
        <v>79132946</v>
      </c>
    </row>
    <row r="78" spans="1:5" x14ac:dyDescent="0.25">
      <c r="A78" s="3" t="s">
        <v>355</v>
      </c>
      <c r="B78" s="11" t="str">
        <f t="shared" si="1"/>
        <v>Bal_AkPa_RmGp</v>
      </c>
      <c r="C78" s="1" t="s">
        <v>138</v>
      </c>
      <c r="D78" s="1" t="s">
        <v>210</v>
      </c>
      <c r="E78" s="13">
        <v>3181818</v>
      </c>
    </row>
    <row r="79" spans="1:5" x14ac:dyDescent="0.25">
      <c r="A79" s="3" t="s">
        <v>356</v>
      </c>
      <c r="B79" s="11" t="str">
        <f t="shared" si="1"/>
        <v>Bal_AkPa_HGTot</v>
      </c>
      <c r="C79" s="4" t="s">
        <v>139</v>
      </c>
      <c r="D79" s="4" t="s">
        <v>240</v>
      </c>
      <c r="E79" s="13">
        <v>898498111</v>
      </c>
    </row>
    <row r="80" spans="1:5" x14ac:dyDescent="0.25">
      <c r="A80" s="3" t="s">
        <v>357</v>
      </c>
      <c r="B80" s="11" t="str">
        <f t="shared" si="1"/>
        <v>Bal_AkPa_HMrp</v>
      </c>
      <c r="C80" s="1" t="s">
        <v>140</v>
      </c>
      <c r="D80" s="1" t="s">
        <v>211</v>
      </c>
      <c r="E80" s="13">
        <v>879709934</v>
      </c>
    </row>
    <row r="81" spans="1:5" x14ac:dyDescent="0.25">
      <c r="A81" s="3" t="s">
        <v>358</v>
      </c>
      <c r="B81" s="11" t="str">
        <f t="shared" si="1"/>
        <v>Bal_AkPa_RMrp</v>
      </c>
      <c r="C81" s="1" t="s">
        <v>141</v>
      </c>
      <c r="D81" s="1" t="s">
        <v>212</v>
      </c>
      <c r="E81" s="13">
        <v>574630</v>
      </c>
    </row>
    <row r="82" spans="1:5" x14ac:dyDescent="0.25">
      <c r="A82" s="3" t="s">
        <v>359</v>
      </c>
      <c r="B82" s="11" t="str">
        <f t="shared" si="1"/>
        <v>Bal_AkPa_MrpTot</v>
      </c>
      <c r="C82" s="4" t="s">
        <v>142</v>
      </c>
      <c r="D82" s="4" t="s">
        <v>241</v>
      </c>
      <c r="E82" s="13">
        <v>880284563</v>
      </c>
    </row>
    <row r="83" spans="1:5" x14ac:dyDescent="0.25">
      <c r="A83" s="3" t="s">
        <v>289</v>
      </c>
      <c r="B83" s="11" t="str">
        <f t="shared" si="1"/>
        <v>Bal_AkPa_LPTot</v>
      </c>
      <c r="C83" s="4" t="s">
        <v>143</v>
      </c>
      <c r="D83" s="4" t="s">
        <v>242</v>
      </c>
      <c r="E83" s="13">
        <v>1778782674</v>
      </c>
    </row>
    <row r="84" spans="1:5" x14ac:dyDescent="0.25">
      <c r="A84" s="3" t="s">
        <v>360</v>
      </c>
      <c r="B84" s="11" t="str">
        <f t="shared" si="1"/>
        <v>Bal_AkPa_FmLi</v>
      </c>
      <c r="C84" s="1" t="s">
        <v>144</v>
      </c>
      <c r="D84" s="1" t="s">
        <v>213</v>
      </c>
      <c r="E84" s="13">
        <v>17998187</v>
      </c>
    </row>
    <row r="85" spans="1:5" x14ac:dyDescent="0.25">
      <c r="A85" s="3" t="s">
        <v>361</v>
      </c>
      <c r="B85" s="11" t="str">
        <f t="shared" si="1"/>
        <v>Bal_AkPa_EhS</v>
      </c>
      <c r="C85" s="1" t="s">
        <v>145</v>
      </c>
      <c r="D85" s="1" t="s">
        <v>214</v>
      </c>
      <c r="E85" s="13">
        <v>28921661</v>
      </c>
    </row>
    <row r="86" spans="1:5" x14ac:dyDescent="0.25">
      <c r="A86" s="3" t="s">
        <v>362</v>
      </c>
      <c r="B86" s="11" t="str">
        <f t="shared" si="1"/>
        <v>Bal_AkPa_RmS</v>
      </c>
      <c r="C86" s="1" t="s">
        <v>146</v>
      </c>
      <c r="D86" s="1" t="s">
        <v>215</v>
      </c>
      <c r="E86" s="13">
        <v>2071817</v>
      </c>
    </row>
    <row r="87" spans="1:5" x14ac:dyDescent="0.25">
      <c r="A87" s="3" t="s">
        <v>271</v>
      </c>
      <c r="B87" s="11" t="str">
        <f t="shared" si="1"/>
        <v>Bal_AkPa_HBP</v>
      </c>
      <c r="C87" s="1" t="s">
        <v>147</v>
      </c>
      <c r="D87" s="1" t="s">
        <v>171</v>
      </c>
      <c r="E87" s="13">
        <v>542620</v>
      </c>
    </row>
    <row r="88" spans="1:5" x14ac:dyDescent="0.25">
      <c r="A88" s="3" t="s">
        <v>363</v>
      </c>
      <c r="B88" s="11" t="str">
        <f t="shared" si="1"/>
        <v>Bal_AkPa_HFiTot</v>
      </c>
      <c r="C88" s="4" t="s">
        <v>148</v>
      </c>
      <c r="D88" s="4" t="s">
        <v>397</v>
      </c>
      <c r="E88" s="13">
        <v>1830838473</v>
      </c>
    </row>
    <row r="89" spans="1:5" x14ac:dyDescent="0.25">
      <c r="A89" s="3" t="s">
        <v>364</v>
      </c>
      <c r="B89" s="11" t="str">
        <f t="shared" si="1"/>
        <v>Bal_AkPa_PLF</v>
      </c>
      <c r="C89" s="1" t="s">
        <v>149</v>
      </c>
      <c r="D89" s="1" t="s">
        <v>172</v>
      </c>
      <c r="E89" s="13">
        <v>2360</v>
      </c>
    </row>
    <row r="90" spans="1:5" x14ac:dyDescent="0.25">
      <c r="A90" s="3" t="s">
        <v>365</v>
      </c>
      <c r="B90" s="11" t="str">
        <f t="shared" si="1"/>
        <v>Bal_AkPa_USf</v>
      </c>
      <c r="C90" s="1" t="s">
        <v>150</v>
      </c>
      <c r="D90" s="1" t="s">
        <v>173</v>
      </c>
      <c r="E90" s="13">
        <v>2555086</v>
      </c>
    </row>
    <row r="91" spans="1:5" x14ac:dyDescent="0.25">
      <c r="A91" s="3" t="s">
        <v>366</v>
      </c>
      <c r="B91" s="11" t="str">
        <f t="shared" si="1"/>
        <v>Bal_AkPa_XHen</v>
      </c>
      <c r="C91" s="1" t="s">
        <v>151</v>
      </c>
      <c r="D91" s="1" t="s">
        <v>174</v>
      </c>
      <c r="E91" s="13">
        <v>5062</v>
      </c>
    </row>
    <row r="92" spans="1:5" x14ac:dyDescent="0.25">
      <c r="A92" s="3" t="s">
        <v>367</v>
      </c>
      <c r="B92" s="11" t="str">
        <f t="shared" si="1"/>
        <v>Bal_AkPa_HFTot</v>
      </c>
      <c r="C92" s="4" t="s">
        <v>152</v>
      </c>
      <c r="D92" s="4" t="s">
        <v>394</v>
      </c>
      <c r="E92" s="13">
        <v>2562508</v>
      </c>
    </row>
    <row r="93" spans="1:5" x14ac:dyDescent="0.25">
      <c r="A93" s="3" t="s">
        <v>380</v>
      </c>
      <c r="B93" s="11" t="str">
        <f t="shared" si="1"/>
        <v>Bal_AkPa_Gfdep</v>
      </c>
      <c r="C93" s="1" t="s">
        <v>153</v>
      </c>
      <c r="D93" s="1" t="s">
        <v>114</v>
      </c>
      <c r="E93" s="13">
        <v>63864</v>
      </c>
    </row>
    <row r="94" spans="1:5" x14ac:dyDescent="0.25">
      <c r="A94" s="3" t="s">
        <v>272</v>
      </c>
      <c r="B94" s="11" t="str">
        <f t="shared" si="1"/>
        <v>Bal_AkPa_GDF</v>
      </c>
      <c r="C94" s="1" t="s">
        <v>154</v>
      </c>
      <c r="D94" s="1" t="s">
        <v>175</v>
      </c>
      <c r="E94" s="13">
        <v>1333445</v>
      </c>
    </row>
    <row r="95" spans="1:5" x14ac:dyDescent="0.25">
      <c r="A95" s="3" t="s">
        <v>273</v>
      </c>
      <c r="B95" s="11" t="str">
        <f t="shared" si="1"/>
        <v>Bal_AkPa_GGf</v>
      </c>
      <c r="C95" s="1" t="s">
        <v>155</v>
      </c>
      <c r="D95" s="1" t="s">
        <v>176</v>
      </c>
      <c r="E95" s="13">
        <v>306418</v>
      </c>
    </row>
    <row r="96" spans="1:5" x14ac:dyDescent="0.25">
      <c r="A96" s="3" t="s">
        <v>402</v>
      </c>
      <c r="B96" s="11" t="str">
        <f t="shared" si="1"/>
        <v>Bal_AkPa_OgL</v>
      </c>
      <c r="C96" s="1" t="s">
        <v>156</v>
      </c>
      <c r="D96" s="1" t="s">
        <v>177</v>
      </c>
      <c r="E96" s="13">
        <v>0</v>
      </c>
    </row>
    <row r="97" spans="1:5" x14ac:dyDescent="0.25">
      <c r="A97" s="3" t="s">
        <v>274</v>
      </c>
      <c r="B97" s="11" t="str">
        <f t="shared" si="1"/>
        <v>Bal_AkPa_KonG</v>
      </c>
      <c r="C97" s="1" t="s">
        <v>157</v>
      </c>
      <c r="D97" s="1" t="s">
        <v>178</v>
      </c>
      <c r="E97" s="13">
        <v>0</v>
      </c>
    </row>
    <row r="98" spans="1:5" x14ac:dyDescent="0.25">
      <c r="A98" s="3" t="s">
        <v>368</v>
      </c>
      <c r="B98" s="11" t="str">
        <f t="shared" si="1"/>
        <v>Bal_AkPa_UdG</v>
      </c>
      <c r="C98" s="1" t="s">
        <v>158</v>
      </c>
      <c r="D98" s="1" t="s">
        <v>186</v>
      </c>
      <c r="E98" s="13">
        <v>0</v>
      </c>
    </row>
    <row r="99" spans="1:5" x14ac:dyDescent="0.25">
      <c r="A99" s="3" t="s">
        <v>275</v>
      </c>
      <c r="B99" s="11" t="str">
        <f t="shared" si="1"/>
        <v>Bal_AkPa_GKre</v>
      </c>
      <c r="C99" s="1" t="s">
        <v>159</v>
      </c>
      <c r="D99" s="1" t="s">
        <v>179</v>
      </c>
      <c r="E99" s="13">
        <v>142662792</v>
      </c>
    </row>
    <row r="100" spans="1:5" x14ac:dyDescent="0.25">
      <c r="A100" s="3" t="s">
        <v>369</v>
      </c>
      <c r="B100" s="11" t="str">
        <f t="shared" si="1"/>
        <v>Bal_AkPa_GTv</v>
      </c>
      <c r="C100" s="1" t="s">
        <v>216</v>
      </c>
      <c r="D100" s="1" t="s">
        <v>180</v>
      </c>
      <c r="E100" s="13">
        <v>8043686</v>
      </c>
    </row>
    <row r="101" spans="1:5" x14ac:dyDescent="0.25">
      <c r="A101" s="3" t="s">
        <v>370</v>
      </c>
      <c r="B101" s="11" t="str">
        <f t="shared" si="1"/>
        <v>Bal_AkPa_GAv</v>
      </c>
      <c r="C101" s="1" t="s">
        <v>217</v>
      </c>
      <c r="D101" s="1" t="s">
        <v>181</v>
      </c>
      <c r="E101" s="13">
        <v>19016</v>
      </c>
    </row>
    <row r="102" spans="1:5" x14ac:dyDescent="0.25">
      <c r="A102" s="3" t="s">
        <v>371</v>
      </c>
      <c r="B102" s="11" t="str">
        <f t="shared" si="1"/>
        <v>Bal_AkPa_AkSf</v>
      </c>
      <c r="C102" s="1" t="s">
        <v>218</v>
      </c>
      <c r="D102" s="1" t="s">
        <v>182</v>
      </c>
      <c r="E102" s="13">
        <v>7703223</v>
      </c>
    </row>
    <row r="103" spans="1:5" x14ac:dyDescent="0.25">
      <c r="A103" s="3" t="s">
        <v>276</v>
      </c>
      <c r="B103" s="11" t="str">
        <f t="shared" si="1"/>
        <v>Bal_AkPa_MOF</v>
      </c>
      <c r="C103" s="1" t="s">
        <v>219</v>
      </c>
      <c r="D103" s="1" t="s">
        <v>183</v>
      </c>
      <c r="E103" s="13">
        <v>1895331</v>
      </c>
    </row>
    <row r="104" spans="1:5" x14ac:dyDescent="0.25">
      <c r="A104" s="3" t="s">
        <v>372</v>
      </c>
      <c r="B104" s="11" t="str">
        <f t="shared" si="1"/>
        <v>Bal_AkPa_XG</v>
      </c>
      <c r="C104" s="1" t="s">
        <v>220</v>
      </c>
      <c r="D104" s="1" t="s">
        <v>184</v>
      </c>
      <c r="E104" s="13">
        <v>178994557</v>
      </c>
    </row>
    <row r="105" spans="1:5" x14ac:dyDescent="0.25">
      <c r="A105" s="3" t="s">
        <v>277</v>
      </c>
      <c r="B105" s="11" t="str">
        <f t="shared" si="1"/>
        <v>Bal_AkPa_GTot</v>
      </c>
      <c r="C105" s="4" t="s">
        <v>231</v>
      </c>
      <c r="D105" s="4" t="s">
        <v>395</v>
      </c>
      <c r="E105" s="13">
        <v>340958467</v>
      </c>
    </row>
    <row r="106" spans="1:5" x14ac:dyDescent="0.25">
      <c r="A106" s="3" t="s">
        <v>373</v>
      </c>
      <c r="B106" s="11" t="str">
        <f t="shared" si="1"/>
        <v>Bal_AkPa_Pap</v>
      </c>
      <c r="C106" s="1" t="s">
        <v>234</v>
      </c>
      <c r="D106" s="1" t="s">
        <v>185</v>
      </c>
      <c r="E106" s="13">
        <v>4118395</v>
      </c>
    </row>
    <row r="107" spans="1:5" x14ac:dyDescent="0.25">
      <c r="A107" s="3" t="s">
        <v>374</v>
      </c>
      <c r="B107" s="11" t="str">
        <f t="shared" si="1"/>
        <v>Bal_AkPa_PasTot</v>
      </c>
      <c r="C107" s="4" t="s">
        <v>235</v>
      </c>
      <c r="D107" s="4" t="s">
        <v>396</v>
      </c>
      <c r="E107" s="13">
        <v>2288673822</v>
      </c>
    </row>
    <row r="108" spans="1:5" x14ac:dyDescent="0.25"/>
  </sheetData>
  <sheetProtection algorithmName="SHA-512" hashValue="uCK0qRPKXq1/OiyeFi9uUL9aOH6p9gDoNUIlGcDXWOVGFsSI5xxqFLgDycAouSGiE+HttlFhaBC2Fny/Q459WA==" saltValue="VgFUzOS7Ffc4OO9lZy+NZg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68" fitToWidth="0" fitToHeight="0" orientation="portrait" r:id="rId1"/>
  <headerFooter>
    <oddHeader>&amp;C&amp;G</oddHeader>
  </headerFooter>
  <rowBreaks count="1" manualBreakCount="1">
    <brk id="53" min="2" max="4" man="1"/>
  </rowBreaks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WVK75"/>
  <sheetViews>
    <sheetView showGridLines="0" zoomScaleNormal="100" workbookViewId="0">
      <selection sqref="A1:B1"/>
    </sheetView>
  </sheetViews>
  <sheetFormatPr defaultColWidth="0" defaultRowHeight="15" zeroHeight="1" x14ac:dyDescent="0.25"/>
  <cols>
    <col min="1" max="1" width="71.7109375" style="48" customWidth="1"/>
    <col min="2" max="2" width="30.42578125" style="48" customWidth="1"/>
    <col min="3" max="3" width="1.85546875" style="48" customWidth="1"/>
    <col min="4" max="256" width="9.140625" style="48" hidden="1" customWidth="1"/>
    <col min="257" max="257" width="50.140625" style="48" hidden="1" customWidth="1"/>
    <col min="258" max="258" width="39.42578125" style="48" hidden="1" customWidth="1"/>
    <col min="259" max="259" width="1.85546875" style="48" hidden="1" customWidth="1"/>
    <col min="260" max="512" width="0" style="48" hidden="1"/>
    <col min="513" max="513" width="50.140625" style="48" hidden="1" customWidth="1"/>
    <col min="514" max="514" width="39.42578125" style="48" hidden="1" customWidth="1"/>
    <col min="515" max="515" width="1.85546875" style="48" hidden="1" customWidth="1"/>
    <col min="516" max="768" width="0" style="48" hidden="1"/>
    <col min="769" max="769" width="50.140625" style="48" hidden="1" customWidth="1"/>
    <col min="770" max="770" width="39.42578125" style="48" hidden="1" customWidth="1"/>
    <col min="771" max="771" width="1.85546875" style="48" hidden="1" customWidth="1"/>
    <col min="772" max="1024" width="0" style="48" hidden="1"/>
    <col min="1025" max="1025" width="50.140625" style="48" hidden="1" customWidth="1"/>
    <col min="1026" max="1026" width="39.42578125" style="48" hidden="1" customWidth="1"/>
    <col min="1027" max="1027" width="1.85546875" style="48" hidden="1" customWidth="1"/>
    <col min="1028" max="1280" width="0" style="48" hidden="1"/>
    <col min="1281" max="1281" width="50.140625" style="48" hidden="1" customWidth="1"/>
    <col min="1282" max="1282" width="39.42578125" style="48" hidden="1" customWidth="1"/>
    <col min="1283" max="1283" width="1.85546875" style="48" hidden="1" customWidth="1"/>
    <col min="1284" max="1536" width="0" style="48" hidden="1"/>
    <col min="1537" max="1537" width="50.140625" style="48" hidden="1" customWidth="1"/>
    <col min="1538" max="1538" width="39.42578125" style="48" hidden="1" customWidth="1"/>
    <col min="1539" max="1539" width="1.85546875" style="48" hidden="1" customWidth="1"/>
    <col min="1540" max="1792" width="0" style="48" hidden="1"/>
    <col min="1793" max="1793" width="50.140625" style="48" hidden="1" customWidth="1"/>
    <col min="1794" max="1794" width="39.42578125" style="48" hidden="1" customWidth="1"/>
    <col min="1795" max="1795" width="1.85546875" style="48" hidden="1" customWidth="1"/>
    <col min="1796" max="2048" width="0" style="48" hidden="1"/>
    <col min="2049" max="2049" width="50.140625" style="48" hidden="1" customWidth="1"/>
    <col min="2050" max="2050" width="39.42578125" style="48" hidden="1" customWidth="1"/>
    <col min="2051" max="2051" width="1.85546875" style="48" hidden="1" customWidth="1"/>
    <col min="2052" max="2304" width="0" style="48" hidden="1"/>
    <col min="2305" max="2305" width="50.140625" style="48" hidden="1" customWidth="1"/>
    <col min="2306" max="2306" width="39.42578125" style="48" hidden="1" customWidth="1"/>
    <col min="2307" max="2307" width="1.85546875" style="48" hidden="1" customWidth="1"/>
    <col min="2308" max="2560" width="0" style="48" hidden="1"/>
    <col min="2561" max="2561" width="50.140625" style="48" hidden="1" customWidth="1"/>
    <col min="2562" max="2562" width="39.42578125" style="48" hidden="1" customWidth="1"/>
    <col min="2563" max="2563" width="1.85546875" style="48" hidden="1" customWidth="1"/>
    <col min="2564" max="2816" width="0" style="48" hidden="1"/>
    <col min="2817" max="2817" width="50.140625" style="48" hidden="1" customWidth="1"/>
    <col min="2818" max="2818" width="39.42578125" style="48" hidden="1" customWidth="1"/>
    <col min="2819" max="2819" width="1.85546875" style="48" hidden="1" customWidth="1"/>
    <col min="2820" max="3072" width="0" style="48" hidden="1"/>
    <col min="3073" max="3073" width="50.140625" style="48" hidden="1" customWidth="1"/>
    <col min="3074" max="3074" width="39.42578125" style="48" hidden="1" customWidth="1"/>
    <col min="3075" max="3075" width="1.85546875" style="48" hidden="1" customWidth="1"/>
    <col min="3076" max="3328" width="0" style="48" hidden="1"/>
    <col min="3329" max="3329" width="50.140625" style="48" hidden="1" customWidth="1"/>
    <col min="3330" max="3330" width="39.42578125" style="48" hidden="1" customWidth="1"/>
    <col min="3331" max="3331" width="1.85546875" style="48" hidden="1" customWidth="1"/>
    <col min="3332" max="3584" width="0" style="48" hidden="1"/>
    <col min="3585" max="3585" width="50.140625" style="48" hidden="1" customWidth="1"/>
    <col min="3586" max="3586" width="39.42578125" style="48" hidden="1" customWidth="1"/>
    <col min="3587" max="3587" width="1.85546875" style="48" hidden="1" customWidth="1"/>
    <col min="3588" max="3840" width="0" style="48" hidden="1"/>
    <col min="3841" max="3841" width="50.140625" style="48" hidden="1" customWidth="1"/>
    <col min="3842" max="3842" width="39.42578125" style="48" hidden="1" customWidth="1"/>
    <col min="3843" max="3843" width="1.85546875" style="48" hidden="1" customWidth="1"/>
    <col min="3844" max="4096" width="0" style="48" hidden="1"/>
    <col min="4097" max="4097" width="50.140625" style="48" hidden="1" customWidth="1"/>
    <col min="4098" max="4098" width="39.42578125" style="48" hidden="1" customWidth="1"/>
    <col min="4099" max="4099" width="1.85546875" style="48" hidden="1" customWidth="1"/>
    <col min="4100" max="4352" width="0" style="48" hidden="1"/>
    <col min="4353" max="4353" width="50.140625" style="48" hidden="1" customWidth="1"/>
    <col min="4354" max="4354" width="39.42578125" style="48" hidden="1" customWidth="1"/>
    <col min="4355" max="4355" width="1.85546875" style="48" hidden="1" customWidth="1"/>
    <col min="4356" max="4608" width="0" style="48" hidden="1"/>
    <col min="4609" max="4609" width="50.140625" style="48" hidden="1" customWidth="1"/>
    <col min="4610" max="4610" width="39.42578125" style="48" hidden="1" customWidth="1"/>
    <col min="4611" max="4611" width="1.85546875" style="48" hidden="1" customWidth="1"/>
    <col min="4612" max="4864" width="0" style="48" hidden="1"/>
    <col min="4865" max="4865" width="50.140625" style="48" hidden="1" customWidth="1"/>
    <col min="4866" max="4866" width="39.42578125" style="48" hidden="1" customWidth="1"/>
    <col min="4867" max="4867" width="1.85546875" style="48" hidden="1" customWidth="1"/>
    <col min="4868" max="5120" width="0" style="48" hidden="1"/>
    <col min="5121" max="5121" width="50.140625" style="48" hidden="1" customWidth="1"/>
    <col min="5122" max="5122" width="39.42578125" style="48" hidden="1" customWidth="1"/>
    <col min="5123" max="5123" width="1.85546875" style="48" hidden="1" customWidth="1"/>
    <col min="5124" max="5376" width="0" style="48" hidden="1"/>
    <col min="5377" max="5377" width="50.140625" style="48" hidden="1" customWidth="1"/>
    <col min="5378" max="5378" width="39.42578125" style="48" hidden="1" customWidth="1"/>
    <col min="5379" max="5379" width="1.85546875" style="48" hidden="1" customWidth="1"/>
    <col min="5380" max="5632" width="0" style="48" hidden="1"/>
    <col min="5633" max="5633" width="50.140625" style="48" hidden="1" customWidth="1"/>
    <col min="5634" max="5634" width="39.42578125" style="48" hidden="1" customWidth="1"/>
    <col min="5635" max="5635" width="1.85546875" style="48" hidden="1" customWidth="1"/>
    <col min="5636" max="5888" width="0" style="48" hidden="1"/>
    <col min="5889" max="5889" width="50.140625" style="48" hidden="1" customWidth="1"/>
    <col min="5890" max="5890" width="39.42578125" style="48" hidden="1" customWidth="1"/>
    <col min="5891" max="5891" width="1.85546875" style="48" hidden="1" customWidth="1"/>
    <col min="5892" max="6144" width="0" style="48" hidden="1"/>
    <col min="6145" max="6145" width="50.140625" style="48" hidden="1" customWidth="1"/>
    <col min="6146" max="6146" width="39.42578125" style="48" hidden="1" customWidth="1"/>
    <col min="6147" max="6147" width="1.85546875" style="48" hidden="1" customWidth="1"/>
    <col min="6148" max="6400" width="0" style="48" hidden="1"/>
    <col min="6401" max="6401" width="50.140625" style="48" hidden="1" customWidth="1"/>
    <col min="6402" max="6402" width="39.42578125" style="48" hidden="1" customWidth="1"/>
    <col min="6403" max="6403" width="1.85546875" style="48" hidden="1" customWidth="1"/>
    <col min="6404" max="6656" width="0" style="48" hidden="1"/>
    <col min="6657" max="6657" width="50.140625" style="48" hidden="1" customWidth="1"/>
    <col min="6658" max="6658" width="39.42578125" style="48" hidden="1" customWidth="1"/>
    <col min="6659" max="6659" width="1.85546875" style="48" hidden="1" customWidth="1"/>
    <col min="6660" max="6912" width="0" style="48" hidden="1"/>
    <col min="6913" max="6913" width="50.140625" style="48" hidden="1" customWidth="1"/>
    <col min="6914" max="6914" width="39.42578125" style="48" hidden="1" customWidth="1"/>
    <col min="6915" max="6915" width="1.85546875" style="48" hidden="1" customWidth="1"/>
    <col min="6916" max="7168" width="0" style="48" hidden="1"/>
    <col min="7169" max="7169" width="50.140625" style="48" hidden="1" customWidth="1"/>
    <col min="7170" max="7170" width="39.42578125" style="48" hidden="1" customWidth="1"/>
    <col min="7171" max="7171" width="1.85546875" style="48" hidden="1" customWidth="1"/>
    <col min="7172" max="7424" width="0" style="48" hidden="1"/>
    <col min="7425" max="7425" width="50.140625" style="48" hidden="1" customWidth="1"/>
    <col min="7426" max="7426" width="39.42578125" style="48" hidden="1" customWidth="1"/>
    <col min="7427" max="7427" width="1.85546875" style="48" hidden="1" customWidth="1"/>
    <col min="7428" max="7680" width="0" style="48" hidden="1"/>
    <col min="7681" max="7681" width="50.140625" style="48" hidden="1" customWidth="1"/>
    <col min="7682" max="7682" width="39.42578125" style="48" hidden="1" customWidth="1"/>
    <col min="7683" max="7683" width="1.85546875" style="48" hidden="1" customWidth="1"/>
    <col min="7684" max="7936" width="0" style="48" hidden="1"/>
    <col min="7937" max="7937" width="50.140625" style="48" hidden="1" customWidth="1"/>
    <col min="7938" max="7938" width="39.42578125" style="48" hidden="1" customWidth="1"/>
    <col min="7939" max="7939" width="1.85546875" style="48" hidden="1" customWidth="1"/>
    <col min="7940" max="8192" width="0" style="48" hidden="1"/>
    <col min="8193" max="8193" width="50.140625" style="48" hidden="1" customWidth="1"/>
    <col min="8194" max="8194" width="39.42578125" style="48" hidden="1" customWidth="1"/>
    <col min="8195" max="8195" width="1.85546875" style="48" hidden="1" customWidth="1"/>
    <col min="8196" max="8448" width="0" style="48" hidden="1"/>
    <col min="8449" max="8449" width="50.140625" style="48" hidden="1" customWidth="1"/>
    <col min="8450" max="8450" width="39.42578125" style="48" hidden="1" customWidth="1"/>
    <col min="8451" max="8451" width="1.85546875" style="48" hidden="1" customWidth="1"/>
    <col min="8452" max="8704" width="0" style="48" hidden="1"/>
    <col min="8705" max="8705" width="50.140625" style="48" hidden="1" customWidth="1"/>
    <col min="8706" max="8706" width="39.42578125" style="48" hidden="1" customWidth="1"/>
    <col min="8707" max="8707" width="1.85546875" style="48" hidden="1" customWidth="1"/>
    <col min="8708" max="8960" width="0" style="48" hidden="1"/>
    <col min="8961" max="8961" width="50.140625" style="48" hidden="1" customWidth="1"/>
    <col min="8962" max="8962" width="39.42578125" style="48" hidden="1" customWidth="1"/>
    <col min="8963" max="8963" width="1.85546875" style="48" hidden="1" customWidth="1"/>
    <col min="8964" max="9216" width="0" style="48" hidden="1"/>
    <col min="9217" max="9217" width="50.140625" style="48" hidden="1" customWidth="1"/>
    <col min="9218" max="9218" width="39.42578125" style="48" hidden="1" customWidth="1"/>
    <col min="9219" max="9219" width="1.85546875" style="48" hidden="1" customWidth="1"/>
    <col min="9220" max="9472" width="0" style="48" hidden="1"/>
    <col min="9473" max="9473" width="50.140625" style="48" hidden="1" customWidth="1"/>
    <col min="9474" max="9474" width="39.42578125" style="48" hidden="1" customWidth="1"/>
    <col min="9475" max="9475" width="1.85546875" style="48" hidden="1" customWidth="1"/>
    <col min="9476" max="9728" width="0" style="48" hidden="1"/>
    <col min="9729" max="9729" width="50.140625" style="48" hidden="1" customWidth="1"/>
    <col min="9730" max="9730" width="39.42578125" style="48" hidden="1" customWidth="1"/>
    <col min="9731" max="9731" width="1.85546875" style="48" hidden="1" customWidth="1"/>
    <col min="9732" max="9984" width="0" style="48" hidden="1"/>
    <col min="9985" max="9985" width="50.140625" style="48" hidden="1" customWidth="1"/>
    <col min="9986" max="9986" width="39.42578125" style="48" hidden="1" customWidth="1"/>
    <col min="9987" max="9987" width="1.85546875" style="48" hidden="1" customWidth="1"/>
    <col min="9988" max="10240" width="0" style="48" hidden="1"/>
    <col min="10241" max="10241" width="50.140625" style="48" hidden="1" customWidth="1"/>
    <col min="10242" max="10242" width="39.42578125" style="48" hidden="1" customWidth="1"/>
    <col min="10243" max="10243" width="1.85546875" style="48" hidden="1" customWidth="1"/>
    <col min="10244" max="10496" width="0" style="48" hidden="1"/>
    <col min="10497" max="10497" width="50.140625" style="48" hidden="1" customWidth="1"/>
    <col min="10498" max="10498" width="39.42578125" style="48" hidden="1" customWidth="1"/>
    <col min="10499" max="10499" width="1.85546875" style="48" hidden="1" customWidth="1"/>
    <col min="10500" max="10752" width="0" style="48" hidden="1"/>
    <col min="10753" max="10753" width="50.140625" style="48" hidden="1" customWidth="1"/>
    <col min="10754" max="10754" width="39.42578125" style="48" hidden="1" customWidth="1"/>
    <col min="10755" max="10755" width="1.85546875" style="48" hidden="1" customWidth="1"/>
    <col min="10756" max="11008" width="0" style="48" hidden="1"/>
    <col min="11009" max="11009" width="50.140625" style="48" hidden="1" customWidth="1"/>
    <col min="11010" max="11010" width="39.42578125" style="48" hidden="1" customWidth="1"/>
    <col min="11011" max="11011" width="1.85546875" style="48" hidden="1" customWidth="1"/>
    <col min="11012" max="11264" width="0" style="48" hidden="1"/>
    <col min="11265" max="11265" width="50.140625" style="48" hidden="1" customWidth="1"/>
    <col min="11266" max="11266" width="39.42578125" style="48" hidden="1" customWidth="1"/>
    <col min="11267" max="11267" width="1.85546875" style="48" hidden="1" customWidth="1"/>
    <col min="11268" max="11520" width="0" style="48" hidden="1"/>
    <col min="11521" max="11521" width="50.140625" style="48" hidden="1" customWidth="1"/>
    <col min="11522" max="11522" width="39.42578125" style="48" hidden="1" customWidth="1"/>
    <col min="11523" max="11523" width="1.85546875" style="48" hidden="1" customWidth="1"/>
    <col min="11524" max="11776" width="0" style="48" hidden="1"/>
    <col min="11777" max="11777" width="50.140625" style="48" hidden="1" customWidth="1"/>
    <col min="11778" max="11778" width="39.42578125" style="48" hidden="1" customWidth="1"/>
    <col min="11779" max="11779" width="1.85546875" style="48" hidden="1" customWidth="1"/>
    <col min="11780" max="12032" width="0" style="48" hidden="1"/>
    <col min="12033" max="12033" width="50.140625" style="48" hidden="1" customWidth="1"/>
    <col min="12034" max="12034" width="39.42578125" style="48" hidden="1" customWidth="1"/>
    <col min="12035" max="12035" width="1.85546875" style="48" hidden="1" customWidth="1"/>
    <col min="12036" max="12288" width="0" style="48" hidden="1"/>
    <col min="12289" max="12289" width="50.140625" style="48" hidden="1" customWidth="1"/>
    <col min="12290" max="12290" width="39.42578125" style="48" hidden="1" customWidth="1"/>
    <col min="12291" max="12291" width="1.85546875" style="48" hidden="1" customWidth="1"/>
    <col min="12292" max="12544" width="0" style="48" hidden="1"/>
    <col min="12545" max="12545" width="50.140625" style="48" hidden="1" customWidth="1"/>
    <col min="12546" max="12546" width="39.42578125" style="48" hidden="1" customWidth="1"/>
    <col min="12547" max="12547" width="1.85546875" style="48" hidden="1" customWidth="1"/>
    <col min="12548" max="12800" width="0" style="48" hidden="1"/>
    <col min="12801" max="12801" width="50.140625" style="48" hidden="1" customWidth="1"/>
    <col min="12802" max="12802" width="39.42578125" style="48" hidden="1" customWidth="1"/>
    <col min="12803" max="12803" width="1.85546875" style="48" hidden="1" customWidth="1"/>
    <col min="12804" max="13056" width="0" style="48" hidden="1"/>
    <col min="13057" max="13057" width="50.140625" style="48" hidden="1" customWidth="1"/>
    <col min="13058" max="13058" width="39.42578125" style="48" hidden="1" customWidth="1"/>
    <col min="13059" max="13059" width="1.85546875" style="48" hidden="1" customWidth="1"/>
    <col min="13060" max="13312" width="0" style="48" hidden="1"/>
    <col min="13313" max="13313" width="50.140625" style="48" hidden="1" customWidth="1"/>
    <col min="13314" max="13314" width="39.42578125" style="48" hidden="1" customWidth="1"/>
    <col min="13315" max="13315" width="1.85546875" style="48" hidden="1" customWidth="1"/>
    <col min="13316" max="13568" width="0" style="48" hidden="1"/>
    <col min="13569" max="13569" width="50.140625" style="48" hidden="1" customWidth="1"/>
    <col min="13570" max="13570" width="39.42578125" style="48" hidden="1" customWidth="1"/>
    <col min="13571" max="13571" width="1.85546875" style="48" hidden="1" customWidth="1"/>
    <col min="13572" max="13824" width="0" style="48" hidden="1"/>
    <col min="13825" max="13825" width="50.140625" style="48" hidden="1" customWidth="1"/>
    <col min="13826" max="13826" width="39.42578125" style="48" hidden="1" customWidth="1"/>
    <col min="13827" max="13827" width="1.85546875" style="48" hidden="1" customWidth="1"/>
    <col min="13828" max="14080" width="0" style="48" hidden="1"/>
    <col min="14081" max="14081" width="50.140625" style="48" hidden="1" customWidth="1"/>
    <col min="14082" max="14082" width="39.42578125" style="48" hidden="1" customWidth="1"/>
    <col min="14083" max="14083" width="1.85546875" style="48" hidden="1" customWidth="1"/>
    <col min="14084" max="14336" width="0" style="48" hidden="1"/>
    <col min="14337" max="14337" width="50.140625" style="48" hidden="1" customWidth="1"/>
    <col min="14338" max="14338" width="39.42578125" style="48" hidden="1" customWidth="1"/>
    <col min="14339" max="14339" width="1.85546875" style="48" hidden="1" customWidth="1"/>
    <col min="14340" max="14592" width="0" style="48" hidden="1"/>
    <col min="14593" max="14593" width="50.140625" style="48" hidden="1" customWidth="1"/>
    <col min="14594" max="14594" width="39.42578125" style="48" hidden="1" customWidth="1"/>
    <col min="14595" max="14595" width="1.85546875" style="48" hidden="1" customWidth="1"/>
    <col min="14596" max="14848" width="0" style="48" hidden="1"/>
    <col min="14849" max="14849" width="50.140625" style="48" hidden="1" customWidth="1"/>
    <col min="14850" max="14850" width="39.42578125" style="48" hidden="1" customWidth="1"/>
    <col min="14851" max="14851" width="1.85546875" style="48" hidden="1" customWidth="1"/>
    <col min="14852" max="15104" width="0" style="48" hidden="1"/>
    <col min="15105" max="15105" width="50.140625" style="48" hidden="1" customWidth="1"/>
    <col min="15106" max="15106" width="39.42578125" style="48" hidden="1" customWidth="1"/>
    <col min="15107" max="15107" width="1.85546875" style="48" hidden="1" customWidth="1"/>
    <col min="15108" max="15360" width="0" style="48" hidden="1"/>
    <col min="15361" max="15361" width="50.140625" style="48" hidden="1" customWidth="1"/>
    <col min="15362" max="15362" width="39.42578125" style="48" hidden="1" customWidth="1"/>
    <col min="15363" max="15363" width="1.85546875" style="48" hidden="1" customWidth="1"/>
    <col min="15364" max="15616" width="0" style="48" hidden="1"/>
    <col min="15617" max="15617" width="50.140625" style="48" hidden="1" customWidth="1"/>
    <col min="15618" max="15618" width="39.42578125" style="48" hidden="1" customWidth="1"/>
    <col min="15619" max="15619" width="1.85546875" style="48" hidden="1" customWidth="1"/>
    <col min="15620" max="15872" width="0" style="48" hidden="1"/>
    <col min="15873" max="15873" width="50.140625" style="48" hidden="1" customWidth="1"/>
    <col min="15874" max="15874" width="39.42578125" style="48" hidden="1" customWidth="1"/>
    <col min="15875" max="15875" width="1.85546875" style="48" hidden="1" customWidth="1"/>
    <col min="15876" max="16128" width="0" style="48" hidden="1"/>
    <col min="16129" max="16129" width="50.140625" style="48" hidden="1" customWidth="1"/>
    <col min="16130" max="16130" width="39.42578125" style="48" hidden="1" customWidth="1"/>
    <col min="16131" max="16131" width="1.85546875" style="48" hidden="1" customWidth="1"/>
    <col min="16132" max="16384" width="0" style="48" hidden="1"/>
  </cols>
  <sheetData>
    <row r="1" spans="1:3" x14ac:dyDescent="0.25">
      <c r="A1" s="75" t="s">
        <v>701</v>
      </c>
      <c r="B1" s="75"/>
    </row>
    <row r="2" spans="1:3" ht="21" x14ac:dyDescent="0.35">
      <c r="A2" s="49"/>
    </row>
    <row r="3" spans="1:3" ht="46.5" customHeight="1" x14ac:dyDescent="0.25">
      <c r="A3" s="82" t="s">
        <v>1239</v>
      </c>
      <c r="B3" s="83"/>
    </row>
    <row r="4" spans="1:3" s="37" customFormat="1" x14ac:dyDescent="0.25">
      <c r="A4" s="54"/>
      <c r="B4" s="15"/>
      <c r="C4" s="26"/>
    </row>
    <row r="5" spans="1:3" s="37" customFormat="1" x14ac:dyDescent="0.25">
      <c r="A5" s="5" t="s">
        <v>1198</v>
      </c>
      <c r="B5" s="15"/>
      <c r="C5" s="26"/>
    </row>
    <row r="6" spans="1:3" s="37" customFormat="1" x14ac:dyDescent="0.25">
      <c r="A6" s="15" t="s">
        <v>671</v>
      </c>
      <c r="B6" s="15" t="s">
        <v>1227</v>
      </c>
      <c r="C6" s="26"/>
    </row>
    <row r="7" spans="1:3" s="37" customFormat="1" x14ac:dyDescent="0.25">
      <c r="A7" s="15" t="s">
        <v>672</v>
      </c>
      <c r="B7" s="15" t="s">
        <v>1199</v>
      </c>
      <c r="C7" s="26"/>
    </row>
    <row r="8" spans="1:3" s="37" customFormat="1" x14ac:dyDescent="0.25">
      <c r="A8" s="15" t="s">
        <v>673</v>
      </c>
      <c r="B8" s="15" t="s">
        <v>1228</v>
      </c>
      <c r="C8" s="26"/>
    </row>
    <row r="9" spans="1:3" s="37" customFormat="1" x14ac:dyDescent="0.25">
      <c r="A9" s="15" t="s">
        <v>674</v>
      </c>
      <c r="B9" s="15" t="s">
        <v>1229</v>
      </c>
      <c r="C9" s="26"/>
    </row>
    <row r="10" spans="1:3" s="37" customFormat="1" x14ac:dyDescent="0.25">
      <c r="A10" s="15" t="s">
        <v>675</v>
      </c>
      <c r="B10" s="15" t="s">
        <v>1200</v>
      </c>
      <c r="C10" s="26"/>
    </row>
    <row r="11" spans="1:3" s="37" customFormat="1" x14ac:dyDescent="0.25">
      <c r="A11" s="15" t="s">
        <v>1234</v>
      </c>
      <c r="B11" s="15" t="s">
        <v>1201</v>
      </c>
      <c r="C11" s="26"/>
    </row>
    <row r="12" spans="1:3" s="37" customFormat="1" x14ac:dyDescent="0.25">
      <c r="A12" s="15" t="s">
        <v>676</v>
      </c>
      <c r="B12" s="15" t="s">
        <v>1202</v>
      </c>
      <c r="C12" s="26"/>
    </row>
    <row r="13" spans="1:3" s="37" customFormat="1" x14ac:dyDescent="0.25">
      <c r="A13" s="15" t="s">
        <v>677</v>
      </c>
      <c r="B13" s="15" t="s">
        <v>1230</v>
      </c>
      <c r="C13" s="26"/>
    </row>
    <row r="14" spans="1:3" s="37" customFormat="1" x14ac:dyDescent="0.25">
      <c r="A14" s="15" t="s">
        <v>678</v>
      </c>
      <c r="B14" s="15" t="s">
        <v>1203</v>
      </c>
      <c r="C14" s="26"/>
    </row>
    <row r="15" spans="1:3" s="37" customFormat="1" x14ac:dyDescent="0.25">
      <c r="A15" s="15" t="s">
        <v>681</v>
      </c>
      <c r="B15" s="15" t="s">
        <v>1204</v>
      </c>
      <c r="C15" s="26"/>
    </row>
    <row r="16" spans="1:3" s="37" customFormat="1" x14ac:dyDescent="0.25">
      <c r="A16" s="15" t="s">
        <v>682</v>
      </c>
      <c r="B16" s="15" t="s">
        <v>1231</v>
      </c>
      <c r="C16" s="26"/>
    </row>
    <row r="17" spans="1:3" s="37" customFormat="1" x14ac:dyDescent="0.25">
      <c r="A17" s="15" t="s">
        <v>1235</v>
      </c>
      <c r="B17" s="15" t="s">
        <v>1205</v>
      </c>
      <c r="C17" s="26"/>
    </row>
    <row r="18" spans="1:3" s="37" customFormat="1" x14ac:dyDescent="0.25">
      <c r="A18" s="15" t="s">
        <v>680</v>
      </c>
      <c r="B18" s="15" t="s">
        <v>1232</v>
      </c>
      <c r="C18" s="26"/>
    </row>
    <row r="19" spans="1:3" s="37" customFormat="1" x14ac:dyDescent="0.25">
      <c r="A19" s="15" t="s">
        <v>684</v>
      </c>
      <c r="B19" s="15" t="s">
        <v>1206</v>
      </c>
      <c r="C19" s="26"/>
    </row>
    <row r="20" spans="1:3" s="37" customFormat="1" x14ac:dyDescent="0.25">
      <c r="A20" s="15" t="s">
        <v>683</v>
      </c>
      <c r="B20" s="15" t="s">
        <v>1207</v>
      </c>
      <c r="C20" s="26"/>
    </row>
    <row r="21" spans="1:3" s="37" customFormat="1" x14ac:dyDescent="0.25">
      <c r="A21" s="15" t="s">
        <v>685</v>
      </c>
      <c r="B21" s="15" t="s">
        <v>1208</v>
      </c>
      <c r="C21" s="26"/>
    </row>
    <row r="22" spans="1:3" s="37" customFormat="1" x14ac:dyDescent="0.25">
      <c r="A22" s="15" t="s">
        <v>686</v>
      </c>
      <c r="B22" s="15" t="s">
        <v>1203</v>
      </c>
      <c r="C22" s="26"/>
    </row>
    <row r="23" spans="1:3" s="37" customFormat="1" x14ac:dyDescent="0.25">
      <c r="A23" s="15" t="s">
        <v>687</v>
      </c>
      <c r="B23" s="15" t="s">
        <v>1214</v>
      </c>
      <c r="C23" s="26"/>
    </row>
    <row r="24" spans="1:3" s="37" customFormat="1" x14ac:dyDescent="0.25">
      <c r="A24" s="15"/>
      <c r="B24" s="15"/>
      <c r="C24" s="26"/>
    </row>
    <row r="25" spans="1:3" s="37" customFormat="1" x14ac:dyDescent="0.25">
      <c r="A25" s="15"/>
      <c r="B25" s="15"/>
      <c r="C25" s="26"/>
    </row>
    <row r="26" spans="1:3" s="37" customFormat="1" x14ac:dyDescent="0.25">
      <c r="A26" s="5" t="s">
        <v>1209</v>
      </c>
      <c r="B26" s="15"/>
      <c r="C26" s="26"/>
    </row>
    <row r="27" spans="1:3" s="37" customFormat="1" x14ac:dyDescent="0.25">
      <c r="A27" s="15" t="s">
        <v>688</v>
      </c>
      <c r="B27" s="15" t="s">
        <v>1228</v>
      </c>
      <c r="C27" s="26"/>
    </row>
    <row r="28" spans="1:3" s="37" customFormat="1" x14ac:dyDescent="0.25">
      <c r="A28" s="15" t="s">
        <v>689</v>
      </c>
      <c r="B28" s="15" t="s">
        <v>1210</v>
      </c>
      <c r="C28" s="26"/>
    </row>
    <row r="29" spans="1:3" s="37" customFormat="1" x14ac:dyDescent="0.25">
      <c r="A29" s="15" t="s">
        <v>690</v>
      </c>
      <c r="B29" s="15" t="s">
        <v>1210</v>
      </c>
      <c r="C29" s="26"/>
    </row>
    <row r="30" spans="1:3" s="37" customFormat="1" x14ac:dyDescent="0.25">
      <c r="A30" s="15" t="s">
        <v>1236</v>
      </c>
      <c r="B30" s="15" t="s">
        <v>1212</v>
      </c>
      <c r="C30" s="26"/>
    </row>
    <row r="31" spans="1:3" s="37" customFormat="1" x14ac:dyDescent="0.25">
      <c r="A31" s="15" t="s">
        <v>1237</v>
      </c>
      <c r="B31" s="15" t="s">
        <v>1228</v>
      </c>
      <c r="C31" s="26"/>
    </row>
    <row r="32" spans="1:3" s="37" customFormat="1" x14ac:dyDescent="0.25">
      <c r="A32" s="15" t="s">
        <v>695</v>
      </c>
      <c r="B32" s="15" t="s">
        <v>1211</v>
      </c>
      <c r="C32" s="26"/>
    </row>
    <row r="33" spans="1:3" s="37" customFormat="1" x14ac:dyDescent="0.25">
      <c r="A33" s="15" t="s">
        <v>696</v>
      </c>
      <c r="B33" s="15" t="s">
        <v>1228</v>
      </c>
      <c r="C33" s="26"/>
    </row>
    <row r="34" spans="1:3" s="37" customFormat="1" x14ac:dyDescent="0.25">
      <c r="A34" s="15" t="s">
        <v>697</v>
      </c>
      <c r="B34" s="15" t="s">
        <v>1228</v>
      </c>
      <c r="C34" s="26"/>
    </row>
    <row r="35" spans="1:3" s="37" customFormat="1" ht="25.5" x14ac:dyDescent="0.25">
      <c r="A35" s="15" t="s">
        <v>1238</v>
      </c>
      <c r="B35" s="15" t="s">
        <v>1233</v>
      </c>
      <c r="C35" s="26"/>
    </row>
    <row r="36" spans="1:3" s="37" customFormat="1" x14ac:dyDescent="0.25">
      <c r="A36" s="15" t="s">
        <v>698</v>
      </c>
      <c r="B36" s="15" t="s">
        <v>1233</v>
      </c>
      <c r="C36" s="26"/>
    </row>
    <row r="37" spans="1:3" s="37" customFormat="1" x14ac:dyDescent="0.25">
      <c r="A37" s="15" t="s">
        <v>699</v>
      </c>
      <c r="B37" s="15" t="s">
        <v>1233</v>
      </c>
      <c r="C37" s="26"/>
    </row>
    <row r="38" spans="1:3" s="37" customFormat="1" x14ac:dyDescent="0.25">
      <c r="A38" s="15" t="s">
        <v>700</v>
      </c>
      <c r="B38" s="15" t="s">
        <v>1213</v>
      </c>
      <c r="C38" s="26"/>
    </row>
    <row r="39" spans="1:3" s="37" customFormat="1" x14ac:dyDescent="0.25">
      <c r="A39" s="15" t="s">
        <v>694</v>
      </c>
      <c r="B39" s="15" t="s">
        <v>1204</v>
      </c>
      <c r="C39" s="26"/>
    </row>
    <row r="40" spans="1:3" s="37" customFormat="1" x14ac:dyDescent="0.25">
      <c r="A40" s="52"/>
      <c r="B40" s="52"/>
      <c r="C40" s="26"/>
    </row>
    <row r="41" spans="1:3" s="37" customFormat="1" hidden="1" x14ac:dyDescent="0.25">
      <c r="A41" s="52"/>
      <c r="B41" s="52"/>
      <c r="C41" s="26"/>
    </row>
    <row r="42" spans="1:3" s="37" customFormat="1" hidden="1" x14ac:dyDescent="0.25">
      <c r="A42" s="52"/>
      <c r="B42" s="52"/>
      <c r="C42" s="26"/>
    </row>
    <row r="43" spans="1:3" hidden="1" x14ac:dyDescent="0.25">
      <c r="A43" s="52"/>
      <c r="B43" s="52"/>
    </row>
    <row r="44" spans="1:3" hidden="1" x14ac:dyDescent="0.25">
      <c r="A44" s="52"/>
      <c r="B44" s="52"/>
    </row>
    <row r="45" spans="1:3" hidden="1" x14ac:dyDescent="0.25">
      <c r="A45" s="52"/>
      <c r="B45" s="52"/>
    </row>
    <row r="46" spans="1:3" hidden="1" x14ac:dyDescent="0.25">
      <c r="A46" s="52"/>
      <c r="B46" s="52"/>
    </row>
    <row r="47" spans="1:3" hidden="1" x14ac:dyDescent="0.25">
      <c r="A47" s="51"/>
      <c r="B47" s="51"/>
    </row>
    <row r="48" spans="1:3" ht="15.75" hidden="1" x14ac:dyDescent="0.25">
      <c r="A48" s="50"/>
    </row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</sheetData>
  <sheetProtection algorithmName="SHA-512" hashValue="qMn/cjQcgK81qg62ffDitxcsJqdnag3tSahTZbnf+8ad040XQfU8JflK0WrYB7k7fjO2D9t5Un/3uo8zeaBVOg==" saltValue="BlehfOEKoVmsbYORIFdTBg==" spinCount="100000" sheet="1" objects="1" scenarios="1"/>
  <mergeCells count="2">
    <mergeCell ref="A3:B3"/>
    <mergeCell ref="A1:B1"/>
  </mergeCells>
  <hyperlinks>
    <hyperlink ref="A1" location="Indholdsfortegnelse!A1" display="Tilbage til indholdsfortegnelsen"/>
  </hyperlinks>
  <pageMargins left="0.70866141732283472" right="0.70866141732283472" top="1.3779527559055118" bottom="0.74803149606299213" header="0.31496062992125984" footer="0.31496062992125984"/>
  <pageSetup paperSize="9" scale="86" orientation="portrait" horizontalDpi="1200" verticalDpi="1200" r:id="rId1"/>
  <headerFooter>
    <oddHeader>&amp;C&amp;G</oddHeader>
  </headerFooter>
  <rowBreaks count="1" manualBreakCount="1">
    <brk id="22" max="1" man="1"/>
  </rowBreaks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WVK50"/>
  <sheetViews>
    <sheetView showGridLines="0" zoomScaleNormal="100" workbookViewId="0">
      <selection sqref="A1:B1"/>
    </sheetView>
  </sheetViews>
  <sheetFormatPr defaultColWidth="0" defaultRowHeight="15" zeroHeight="1" x14ac:dyDescent="0.25"/>
  <cols>
    <col min="1" max="1" width="69" style="48" customWidth="1"/>
    <col min="2" max="2" width="38.7109375" style="48" customWidth="1"/>
    <col min="3" max="3" width="1.85546875" style="48" customWidth="1"/>
    <col min="4" max="256" width="9.140625" style="48" hidden="1" customWidth="1"/>
    <col min="257" max="257" width="51.140625" style="48" hidden="1" customWidth="1"/>
    <col min="258" max="258" width="43" style="48" hidden="1" customWidth="1"/>
    <col min="259" max="259" width="1.85546875" style="48" hidden="1" customWidth="1"/>
    <col min="260" max="512" width="0" style="48" hidden="1"/>
    <col min="513" max="513" width="51.140625" style="48" hidden="1" customWidth="1"/>
    <col min="514" max="514" width="43" style="48" hidden="1" customWidth="1"/>
    <col min="515" max="515" width="1.85546875" style="48" hidden="1" customWidth="1"/>
    <col min="516" max="768" width="0" style="48" hidden="1"/>
    <col min="769" max="769" width="51.140625" style="48" hidden="1" customWidth="1"/>
    <col min="770" max="770" width="43" style="48" hidden="1" customWidth="1"/>
    <col min="771" max="771" width="1.85546875" style="48" hidden="1" customWidth="1"/>
    <col min="772" max="1024" width="0" style="48" hidden="1"/>
    <col min="1025" max="1025" width="51.140625" style="48" hidden="1" customWidth="1"/>
    <col min="1026" max="1026" width="43" style="48" hidden="1" customWidth="1"/>
    <col min="1027" max="1027" width="1.85546875" style="48" hidden="1" customWidth="1"/>
    <col min="1028" max="1280" width="0" style="48" hidden="1"/>
    <col min="1281" max="1281" width="51.140625" style="48" hidden="1" customWidth="1"/>
    <col min="1282" max="1282" width="43" style="48" hidden="1" customWidth="1"/>
    <col min="1283" max="1283" width="1.85546875" style="48" hidden="1" customWidth="1"/>
    <col min="1284" max="1536" width="0" style="48" hidden="1"/>
    <col min="1537" max="1537" width="51.140625" style="48" hidden="1" customWidth="1"/>
    <col min="1538" max="1538" width="43" style="48" hidden="1" customWidth="1"/>
    <col min="1539" max="1539" width="1.85546875" style="48" hidden="1" customWidth="1"/>
    <col min="1540" max="1792" width="0" style="48" hidden="1"/>
    <col min="1793" max="1793" width="51.140625" style="48" hidden="1" customWidth="1"/>
    <col min="1794" max="1794" width="43" style="48" hidden="1" customWidth="1"/>
    <col min="1795" max="1795" width="1.85546875" style="48" hidden="1" customWidth="1"/>
    <col min="1796" max="2048" width="0" style="48" hidden="1"/>
    <col min="2049" max="2049" width="51.140625" style="48" hidden="1" customWidth="1"/>
    <col min="2050" max="2050" width="43" style="48" hidden="1" customWidth="1"/>
    <col min="2051" max="2051" width="1.85546875" style="48" hidden="1" customWidth="1"/>
    <col min="2052" max="2304" width="0" style="48" hidden="1"/>
    <col min="2305" max="2305" width="51.140625" style="48" hidden="1" customWidth="1"/>
    <col min="2306" max="2306" width="43" style="48" hidden="1" customWidth="1"/>
    <col min="2307" max="2307" width="1.85546875" style="48" hidden="1" customWidth="1"/>
    <col min="2308" max="2560" width="0" style="48" hidden="1"/>
    <col min="2561" max="2561" width="51.140625" style="48" hidden="1" customWidth="1"/>
    <col min="2562" max="2562" width="43" style="48" hidden="1" customWidth="1"/>
    <col min="2563" max="2563" width="1.85546875" style="48" hidden="1" customWidth="1"/>
    <col min="2564" max="2816" width="0" style="48" hidden="1"/>
    <col min="2817" max="2817" width="51.140625" style="48" hidden="1" customWidth="1"/>
    <col min="2818" max="2818" width="43" style="48" hidden="1" customWidth="1"/>
    <col min="2819" max="2819" width="1.85546875" style="48" hidden="1" customWidth="1"/>
    <col min="2820" max="3072" width="0" style="48" hidden="1"/>
    <col min="3073" max="3073" width="51.140625" style="48" hidden="1" customWidth="1"/>
    <col min="3074" max="3074" width="43" style="48" hidden="1" customWidth="1"/>
    <col min="3075" max="3075" width="1.85546875" style="48" hidden="1" customWidth="1"/>
    <col min="3076" max="3328" width="0" style="48" hidden="1"/>
    <col min="3329" max="3329" width="51.140625" style="48" hidden="1" customWidth="1"/>
    <col min="3330" max="3330" width="43" style="48" hidden="1" customWidth="1"/>
    <col min="3331" max="3331" width="1.85546875" style="48" hidden="1" customWidth="1"/>
    <col min="3332" max="3584" width="0" style="48" hidden="1"/>
    <col min="3585" max="3585" width="51.140625" style="48" hidden="1" customWidth="1"/>
    <col min="3586" max="3586" width="43" style="48" hidden="1" customWidth="1"/>
    <col min="3587" max="3587" width="1.85546875" style="48" hidden="1" customWidth="1"/>
    <col min="3588" max="3840" width="0" style="48" hidden="1"/>
    <col min="3841" max="3841" width="51.140625" style="48" hidden="1" customWidth="1"/>
    <col min="3842" max="3842" width="43" style="48" hidden="1" customWidth="1"/>
    <col min="3843" max="3843" width="1.85546875" style="48" hidden="1" customWidth="1"/>
    <col min="3844" max="4096" width="0" style="48" hidden="1"/>
    <col min="4097" max="4097" width="51.140625" style="48" hidden="1" customWidth="1"/>
    <col min="4098" max="4098" width="43" style="48" hidden="1" customWidth="1"/>
    <col min="4099" max="4099" width="1.85546875" style="48" hidden="1" customWidth="1"/>
    <col min="4100" max="4352" width="0" style="48" hidden="1"/>
    <col min="4353" max="4353" width="51.140625" style="48" hidden="1" customWidth="1"/>
    <col min="4354" max="4354" width="43" style="48" hidden="1" customWidth="1"/>
    <col min="4355" max="4355" width="1.85546875" style="48" hidden="1" customWidth="1"/>
    <col min="4356" max="4608" width="0" style="48" hidden="1"/>
    <col min="4609" max="4609" width="51.140625" style="48" hidden="1" customWidth="1"/>
    <col min="4610" max="4610" width="43" style="48" hidden="1" customWidth="1"/>
    <col min="4611" max="4611" width="1.85546875" style="48" hidden="1" customWidth="1"/>
    <col min="4612" max="4864" width="0" style="48" hidden="1"/>
    <col min="4865" max="4865" width="51.140625" style="48" hidden="1" customWidth="1"/>
    <col min="4866" max="4866" width="43" style="48" hidden="1" customWidth="1"/>
    <col min="4867" max="4867" width="1.85546875" style="48" hidden="1" customWidth="1"/>
    <col min="4868" max="5120" width="0" style="48" hidden="1"/>
    <col min="5121" max="5121" width="51.140625" style="48" hidden="1" customWidth="1"/>
    <col min="5122" max="5122" width="43" style="48" hidden="1" customWidth="1"/>
    <col min="5123" max="5123" width="1.85546875" style="48" hidden="1" customWidth="1"/>
    <col min="5124" max="5376" width="0" style="48" hidden="1"/>
    <col min="5377" max="5377" width="51.140625" style="48" hidden="1" customWidth="1"/>
    <col min="5378" max="5378" width="43" style="48" hidden="1" customWidth="1"/>
    <col min="5379" max="5379" width="1.85546875" style="48" hidden="1" customWidth="1"/>
    <col min="5380" max="5632" width="0" style="48" hidden="1"/>
    <col min="5633" max="5633" width="51.140625" style="48" hidden="1" customWidth="1"/>
    <col min="5634" max="5634" width="43" style="48" hidden="1" customWidth="1"/>
    <col min="5635" max="5635" width="1.85546875" style="48" hidden="1" customWidth="1"/>
    <col min="5636" max="5888" width="0" style="48" hidden="1"/>
    <col min="5889" max="5889" width="51.140625" style="48" hidden="1" customWidth="1"/>
    <col min="5890" max="5890" width="43" style="48" hidden="1" customWidth="1"/>
    <col min="5891" max="5891" width="1.85546875" style="48" hidden="1" customWidth="1"/>
    <col min="5892" max="6144" width="0" style="48" hidden="1"/>
    <col min="6145" max="6145" width="51.140625" style="48" hidden="1" customWidth="1"/>
    <col min="6146" max="6146" width="43" style="48" hidden="1" customWidth="1"/>
    <col min="6147" max="6147" width="1.85546875" style="48" hidden="1" customWidth="1"/>
    <col min="6148" max="6400" width="0" style="48" hidden="1"/>
    <col min="6401" max="6401" width="51.140625" style="48" hidden="1" customWidth="1"/>
    <col min="6402" max="6402" width="43" style="48" hidden="1" customWidth="1"/>
    <col min="6403" max="6403" width="1.85546875" style="48" hidden="1" customWidth="1"/>
    <col min="6404" max="6656" width="0" style="48" hidden="1"/>
    <col min="6657" max="6657" width="51.140625" style="48" hidden="1" customWidth="1"/>
    <col min="6658" max="6658" width="43" style="48" hidden="1" customWidth="1"/>
    <col min="6659" max="6659" width="1.85546875" style="48" hidden="1" customWidth="1"/>
    <col min="6660" max="6912" width="0" style="48" hidden="1"/>
    <col min="6913" max="6913" width="51.140625" style="48" hidden="1" customWidth="1"/>
    <col min="6914" max="6914" width="43" style="48" hidden="1" customWidth="1"/>
    <col min="6915" max="6915" width="1.85546875" style="48" hidden="1" customWidth="1"/>
    <col min="6916" max="7168" width="0" style="48" hidden="1"/>
    <col min="7169" max="7169" width="51.140625" style="48" hidden="1" customWidth="1"/>
    <col min="7170" max="7170" width="43" style="48" hidden="1" customWidth="1"/>
    <col min="7171" max="7171" width="1.85546875" style="48" hidden="1" customWidth="1"/>
    <col min="7172" max="7424" width="0" style="48" hidden="1"/>
    <col min="7425" max="7425" width="51.140625" style="48" hidden="1" customWidth="1"/>
    <col min="7426" max="7426" width="43" style="48" hidden="1" customWidth="1"/>
    <col min="7427" max="7427" width="1.85546875" style="48" hidden="1" customWidth="1"/>
    <col min="7428" max="7680" width="0" style="48" hidden="1"/>
    <col min="7681" max="7681" width="51.140625" style="48" hidden="1" customWidth="1"/>
    <col min="7682" max="7682" width="43" style="48" hidden="1" customWidth="1"/>
    <col min="7683" max="7683" width="1.85546875" style="48" hidden="1" customWidth="1"/>
    <col min="7684" max="7936" width="0" style="48" hidden="1"/>
    <col min="7937" max="7937" width="51.140625" style="48" hidden="1" customWidth="1"/>
    <col min="7938" max="7938" width="43" style="48" hidden="1" customWidth="1"/>
    <col min="7939" max="7939" width="1.85546875" style="48" hidden="1" customWidth="1"/>
    <col min="7940" max="8192" width="0" style="48" hidden="1"/>
    <col min="8193" max="8193" width="51.140625" style="48" hidden="1" customWidth="1"/>
    <col min="8194" max="8194" width="43" style="48" hidden="1" customWidth="1"/>
    <col min="8195" max="8195" width="1.85546875" style="48" hidden="1" customWidth="1"/>
    <col min="8196" max="8448" width="0" style="48" hidden="1"/>
    <col min="8449" max="8449" width="51.140625" style="48" hidden="1" customWidth="1"/>
    <col min="8450" max="8450" width="43" style="48" hidden="1" customWidth="1"/>
    <col min="8451" max="8451" width="1.85546875" style="48" hidden="1" customWidth="1"/>
    <col min="8452" max="8704" width="0" style="48" hidden="1"/>
    <col min="8705" max="8705" width="51.140625" style="48" hidden="1" customWidth="1"/>
    <col min="8706" max="8706" width="43" style="48" hidden="1" customWidth="1"/>
    <col min="8707" max="8707" width="1.85546875" style="48" hidden="1" customWidth="1"/>
    <col min="8708" max="8960" width="0" style="48" hidden="1"/>
    <col min="8961" max="8961" width="51.140625" style="48" hidden="1" customWidth="1"/>
    <col min="8962" max="8962" width="43" style="48" hidden="1" customWidth="1"/>
    <col min="8963" max="8963" width="1.85546875" style="48" hidden="1" customWidth="1"/>
    <col min="8964" max="9216" width="0" style="48" hidden="1"/>
    <col min="9217" max="9217" width="51.140625" style="48" hidden="1" customWidth="1"/>
    <col min="9218" max="9218" width="43" style="48" hidden="1" customWidth="1"/>
    <col min="9219" max="9219" width="1.85546875" style="48" hidden="1" customWidth="1"/>
    <col min="9220" max="9472" width="0" style="48" hidden="1"/>
    <col min="9473" max="9473" width="51.140625" style="48" hidden="1" customWidth="1"/>
    <col min="9474" max="9474" width="43" style="48" hidden="1" customWidth="1"/>
    <col min="9475" max="9475" width="1.85546875" style="48" hidden="1" customWidth="1"/>
    <col min="9476" max="9728" width="0" style="48" hidden="1"/>
    <col min="9729" max="9729" width="51.140625" style="48" hidden="1" customWidth="1"/>
    <col min="9730" max="9730" width="43" style="48" hidden="1" customWidth="1"/>
    <col min="9731" max="9731" width="1.85546875" style="48" hidden="1" customWidth="1"/>
    <col min="9732" max="9984" width="0" style="48" hidden="1"/>
    <col min="9985" max="9985" width="51.140625" style="48" hidden="1" customWidth="1"/>
    <col min="9986" max="9986" width="43" style="48" hidden="1" customWidth="1"/>
    <col min="9987" max="9987" width="1.85546875" style="48" hidden="1" customWidth="1"/>
    <col min="9988" max="10240" width="0" style="48" hidden="1"/>
    <col min="10241" max="10241" width="51.140625" style="48" hidden="1" customWidth="1"/>
    <col min="10242" max="10242" width="43" style="48" hidden="1" customWidth="1"/>
    <col min="10243" max="10243" width="1.85546875" style="48" hidden="1" customWidth="1"/>
    <col min="10244" max="10496" width="0" style="48" hidden="1"/>
    <col min="10497" max="10497" width="51.140625" style="48" hidden="1" customWidth="1"/>
    <col min="10498" max="10498" width="43" style="48" hidden="1" customWidth="1"/>
    <col min="10499" max="10499" width="1.85546875" style="48" hidden="1" customWidth="1"/>
    <col min="10500" max="10752" width="0" style="48" hidden="1"/>
    <col min="10753" max="10753" width="51.140625" style="48" hidden="1" customWidth="1"/>
    <col min="10754" max="10754" width="43" style="48" hidden="1" customWidth="1"/>
    <col min="10755" max="10755" width="1.85546875" style="48" hidden="1" customWidth="1"/>
    <col min="10756" max="11008" width="0" style="48" hidden="1"/>
    <col min="11009" max="11009" width="51.140625" style="48" hidden="1" customWidth="1"/>
    <col min="11010" max="11010" width="43" style="48" hidden="1" customWidth="1"/>
    <col min="11011" max="11011" width="1.85546875" style="48" hidden="1" customWidth="1"/>
    <col min="11012" max="11264" width="0" style="48" hidden="1"/>
    <col min="11265" max="11265" width="51.140625" style="48" hidden="1" customWidth="1"/>
    <col min="11266" max="11266" width="43" style="48" hidden="1" customWidth="1"/>
    <col min="11267" max="11267" width="1.85546875" style="48" hidden="1" customWidth="1"/>
    <col min="11268" max="11520" width="0" style="48" hidden="1"/>
    <col min="11521" max="11521" width="51.140625" style="48" hidden="1" customWidth="1"/>
    <col min="11522" max="11522" width="43" style="48" hidden="1" customWidth="1"/>
    <col min="11523" max="11523" width="1.85546875" style="48" hidden="1" customWidth="1"/>
    <col min="11524" max="11776" width="0" style="48" hidden="1"/>
    <col min="11777" max="11777" width="51.140625" style="48" hidden="1" customWidth="1"/>
    <col min="11778" max="11778" width="43" style="48" hidden="1" customWidth="1"/>
    <col min="11779" max="11779" width="1.85546875" style="48" hidden="1" customWidth="1"/>
    <col min="11780" max="12032" width="0" style="48" hidden="1"/>
    <col min="12033" max="12033" width="51.140625" style="48" hidden="1" customWidth="1"/>
    <col min="12034" max="12034" width="43" style="48" hidden="1" customWidth="1"/>
    <col min="12035" max="12035" width="1.85546875" style="48" hidden="1" customWidth="1"/>
    <col min="12036" max="12288" width="0" style="48" hidden="1"/>
    <col min="12289" max="12289" width="51.140625" style="48" hidden="1" customWidth="1"/>
    <col min="12290" max="12290" width="43" style="48" hidden="1" customWidth="1"/>
    <col min="12291" max="12291" width="1.85546875" style="48" hidden="1" customWidth="1"/>
    <col min="12292" max="12544" width="0" style="48" hidden="1"/>
    <col min="12545" max="12545" width="51.140625" style="48" hidden="1" customWidth="1"/>
    <col min="12546" max="12546" width="43" style="48" hidden="1" customWidth="1"/>
    <col min="12547" max="12547" width="1.85546875" style="48" hidden="1" customWidth="1"/>
    <col min="12548" max="12800" width="0" style="48" hidden="1"/>
    <col min="12801" max="12801" width="51.140625" style="48" hidden="1" customWidth="1"/>
    <col min="12802" max="12802" width="43" style="48" hidden="1" customWidth="1"/>
    <col min="12803" max="12803" width="1.85546875" style="48" hidden="1" customWidth="1"/>
    <col min="12804" max="13056" width="0" style="48" hidden="1"/>
    <col min="13057" max="13057" width="51.140625" style="48" hidden="1" customWidth="1"/>
    <col min="13058" max="13058" width="43" style="48" hidden="1" customWidth="1"/>
    <col min="13059" max="13059" width="1.85546875" style="48" hidden="1" customWidth="1"/>
    <col min="13060" max="13312" width="0" style="48" hidden="1"/>
    <col min="13313" max="13313" width="51.140625" style="48" hidden="1" customWidth="1"/>
    <col min="13314" max="13314" width="43" style="48" hidden="1" customWidth="1"/>
    <col min="13315" max="13315" width="1.85546875" style="48" hidden="1" customWidth="1"/>
    <col min="13316" max="13568" width="0" style="48" hidden="1"/>
    <col min="13569" max="13569" width="51.140625" style="48" hidden="1" customWidth="1"/>
    <col min="13570" max="13570" width="43" style="48" hidden="1" customWidth="1"/>
    <col min="13571" max="13571" width="1.85546875" style="48" hidden="1" customWidth="1"/>
    <col min="13572" max="13824" width="0" style="48" hidden="1"/>
    <col min="13825" max="13825" width="51.140625" style="48" hidden="1" customWidth="1"/>
    <col min="13826" max="13826" width="43" style="48" hidden="1" customWidth="1"/>
    <col min="13827" max="13827" width="1.85546875" style="48" hidden="1" customWidth="1"/>
    <col min="13828" max="14080" width="0" style="48" hidden="1"/>
    <col min="14081" max="14081" width="51.140625" style="48" hidden="1" customWidth="1"/>
    <col min="14082" max="14082" width="43" style="48" hidden="1" customWidth="1"/>
    <col min="14083" max="14083" width="1.85546875" style="48" hidden="1" customWidth="1"/>
    <col min="14084" max="14336" width="0" style="48" hidden="1"/>
    <col min="14337" max="14337" width="51.140625" style="48" hidden="1" customWidth="1"/>
    <col min="14338" max="14338" width="43" style="48" hidden="1" customWidth="1"/>
    <col min="14339" max="14339" width="1.85546875" style="48" hidden="1" customWidth="1"/>
    <col min="14340" max="14592" width="0" style="48" hidden="1"/>
    <col min="14593" max="14593" width="51.140625" style="48" hidden="1" customWidth="1"/>
    <col min="14594" max="14594" width="43" style="48" hidden="1" customWidth="1"/>
    <col min="14595" max="14595" width="1.85546875" style="48" hidden="1" customWidth="1"/>
    <col min="14596" max="14848" width="0" style="48" hidden="1"/>
    <col min="14849" max="14849" width="51.140625" style="48" hidden="1" customWidth="1"/>
    <col min="14850" max="14850" width="43" style="48" hidden="1" customWidth="1"/>
    <col min="14851" max="14851" width="1.85546875" style="48" hidden="1" customWidth="1"/>
    <col min="14852" max="15104" width="0" style="48" hidden="1"/>
    <col min="15105" max="15105" width="51.140625" style="48" hidden="1" customWidth="1"/>
    <col min="15106" max="15106" width="43" style="48" hidden="1" customWidth="1"/>
    <col min="15107" max="15107" width="1.85546875" style="48" hidden="1" customWidth="1"/>
    <col min="15108" max="15360" width="0" style="48" hidden="1"/>
    <col min="15361" max="15361" width="51.140625" style="48" hidden="1" customWidth="1"/>
    <col min="15362" max="15362" width="43" style="48" hidden="1" customWidth="1"/>
    <col min="15363" max="15363" width="1.85546875" style="48" hidden="1" customWidth="1"/>
    <col min="15364" max="15616" width="0" style="48" hidden="1"/>
    <col min="15617" max="15617" width="51.140625" style="48" hidden="1" customWidth="1"/>
    <col min="15618" max="15618" width="43" style="48" hidden="1" customWidth="1"/>
    <col min="15619" max="15619" width="1.85546875" style="48" hidden="1" customWidth="1"/>
    <col min="15620" max="15872" width="0" style="48" hidden="1"/>
    <col min="15873" max="15873" width="51.140625" style="48" hidden="1" customWidth="1"/>
    <col min="15874" max="15874" width="43" style="48" hidden="1" customWidth="1"/>
    <col min="15875" max="15875" width="1.85546875" style="48" hidden="1" customWidth="1"/>
    <col min="15876" max="16128" width="0" style="48" hidden="1"/>
    <col min="16129" max="16129" width="51.140625" style="48" hidden="1" customWidth="1"/>
    <col min="16130" max="16130" width="43" style="48" hidden="1" customWidth="1"/>
    <col min="16131" max="16131" width="1.85546875" style="48" hidden="1" customWidth="1"/>
    <col min="16132" max="16384" width="0" style="48" hidden="1"/>
  </cols>
  <sheetData>
    <row r="1" spans="1:3" x14ac:dyDescent="0.25">
      <c r="A1" s="75" t="s">
        <v>701</v>
      </c>
      <c r="B1" s="75"/>
    </row>
    <row r="2" spans="1:3" ht="21" x14ac:dyDescent="0.35">
      <c r="A2" s="49"/>
    </row>
    <row r="3" spans="1:3" ht="49.5" customHeight="1" x14ac:dyDescent="0.25">
      <c r="A3" s="82" t="s">
        <v>1248</v>
      </c>
      <c r="B3" s="83"/>
    </row>
    <row r="4" spans="1:3" x14ac:dyDescent="0.25">
      <c r="A4" s="55"/>
      <c r="B4" s="55"/>
    </row>
    <row r="5" spans="1:3" s="37" customFormat="1" x14ac:dyDescent="0.25">
      <c r="A5" s="55" t="s">
        <v>1240</v>
      </c>
      <c r="B5" s="55" t="s">
        <v>1228</v>
      </c>
      <c r="C5" s="26"/>
    </row>
    <row r="6" spans="1:3" s="37" customFormat="1" x14ac:dyDescent="0.25">
      <c r="A6" s="55" t="s">
        <v>1215</v>
      </c>
      <c r="B6" s="55" t="s">
        <v>1214</v>
      </c>
      <c r="C6" s="26"/>
    </row>
    <row r="7" spans="1:3" s="37" customFormat="1" x14ac:dyDescent="0.25">
      <c r="A7" s="55" t="s">
        <v>1241</v>
      </c>
      <c r="B7" s="55" t="s">
        <v>1246</v>
      </c>
      <c r="C7" s="26"/>
    </row>
    <row r="8" spans="1:3" s="37" customFormat="1" x14ac:dyDescent="0.25">
      <c r="A8" s="55" t="s">
        <v>1242</v>
      </c>
      <c r="B8" s="55" t="s">
        <v>1228</v>
      </c>
      <c r="C8" s="26"/>
    </row>
    <row r="9" spans="1:3" s="37" customFormat="1" x14ac:dyDescent="0.25">
      <c r="A9" s="55" t="s">
        <v>1216</v>
      </c>
      <c r="B9" s="55" t="s">
        <v>1214</v>
      </c>
      <c r="C9" s="26"/>
    </row>
    <row r="10" spans="1:3" s="37" customFormat="1" x14ac:dyDescent="0.25">
      <c r="A10" s="55" t="s">
        <v>1243</v>
      </c>
      <c r="B10" s="55" t="s">
        <v>1228</v>
      </c>
      <c r="C10" s="26"/>
    </row>
    <row r="11" spans="1:3" s="37" customFormat="1" x14ac:dyDescent="0.25">
      <c r="A11" s="55" t="s">
        <v>1217</v>
      </c>
      <c r="B11" s="55" t="s">
        <v>1228</v>
      </c>
      <c r="C11" s="26"/>
    </row>
    <row r="12" spans="1:3" s="37" customFormat="1" x14ac:dyDescent="0.25">
      <c r="A12" s="55" t="s">
        <v>1218</v>
      </c>
      <c r="B12" s="55" t="s">
        <v>1228</v>
      </c>
      <c r="C12" s="26"/>
    </row>
    <row r="13" spans="1:3" s="37" customFormat="1" x14ac:dyDescent="0.25">
      <c r="A13" s="55" t="s">
        <v>1219</v>
      </c>
      <c r="B13" s="55" t="s">
        <v>1214</v>
      </c>
      <c r="C13" s="26"/>
    </row>
    <row r="14" spans="1:3" s="37" customFormat="1" x14ac:dyDescent="0.25">
      <c r="A14" s="55" t="s">
        <v>1244</v>
      </c>
      <c r="B14" s="55" t="s">
        <v>1247</v>
      </c>
      <c r="C14" s="26"/>
    </row>
    <row r="15" spans="1:3" s="37" customFormat="1" ht="25.5" x14ac:dyDescent="0.25">
      <c r="A15" s="55" t="s">
        <v>1220</v>
      </c>
      <c r="B15" s="55" t="s">
        <v>1228</v>
      </c>
      <c r="C15" s="26"/>
    </row>
    <row r="16" spans="1:3" s="37" customFormat="1" x14ac:dyDescent="0.25">
      <c r="A16" s="55" t="s">
        <v>1221</v>
      </c>
      <c r="B16" s="55" t="s">
        <v>1228</v>
      </c>
      <c r="C16" s="26"/>
    </row>
    <row r="17" spans="1:3" s="37" customFormat="1" ht="25.5" x14ac:dyDescent="0.25">
      <c r="A17" s="55" t="s">
        <v>1222</v>
      </c>
      <c r="B17" s="55" t="s">
        <v>1228</v>
      </c>
      <c r="C17" s="26"/>
    </row>
    <row r="18" spans="1:3" s="37" customFormat="1" ht="25.5" x14ac:dyDescent="0.25">
      <c r="A18" s="55" t="s">
        <v>1249</v>
      </c>
      <c r="B18" s="55" t="s">
        <v>1228</v>
      </c>
      <c r="C18" s="26"/>
    </row>
    <row r="19" spans="1:3" s="37" customFormat="1" x14ac:dyDescent="0.25">
      <c r="A19" s="55" t="s">
        <v>1223</v>
      </c>
      <c r="B19" s="55" t="s">
        <v>1229</v>
      </c>
      <c r="C19" s="26"/>
    </row>
    <row r="20" spans="1:3" s="37" customFormat="1" x14ac:dyDescent="0.25">
      <c r="A20" s="55" t="s">
        <v>1245</v>
      </c>
      <c r="B20" s="55" t="s">
        <v>1224</v>
      </c>
      <c r="C20" s="26"/>
    </row>
    <row r="21" spans="1:3" s="37" customFormat="1" x14ac:dyDescent="0.25">
      <c r="A21" s="55" t="s">
        <v>1225</v>
      </c>
      <c r="B21" s="55" t="s">
        <v>1224</v>
      </c>
      <c r="C21" s="26"/>
    </row>
    <row r="22" spans="1:3" s="37" customFormat="1" x14ac:dyDescent="0.25">
      <c r="A22" s="55" t="s">
        <v>1250</v>
      </c>
      <c r="B22" s="55" t="s">
        <v>1226</v>
      </c>
      <c r="C22" s="26"/>
    </row>
    <row r="23" spans="1:3" s="37" customFormat="1" x14ac:dyDescent="0.25">
      <c r="A23" s="53"/>
      <c r="B23" s="53"/>
      <c r="C23" s="26"/>
    </row>
    <row r="24" spans="1:3" s="37" customFormat="1" hidden="1" x14ac:dyDescent="0.25">
      <c r="A24" s="53"/>
      <c r="B24" s="53"/>
      <c r="C24" s="26"/>
    </row>
    <row r="25" spans="1:3" s="37" customFormat="1" hidden="1" x14ac:dyDescent="0.25">
      <c r="A25" s="26"/>
      <c r="B25" s="26"/>
      <c r="C25" s="26"/>
    </row>
    <row r="26" spans="1:3" hidden="1" x14ac:dyDescent="0.25">
      <c r="A26" s="52"/>
      <c r="B26" s="52"/>
    </row>
    <row r="27" spans="1:3" hidden="1" x14ac:dyDescent="0.25">
      <c r="A27" s="52"/>
      <c r="B27" s="52"/>
    </row>
    <row r="28" spans="1:3" hidden="1" x14ac:dyDescent="0.25">
      <c r="A28" s="52"/>
      <c r="B28" s="52"/>
    </row>
    <row r="29" spans="1:3" hidden="1" x14ac:dyDescent="0.25">
      <c r="A29" s="52"/>
      <c r="B29" s="52"/>
    </row>
    <row r="30" spans="1:3" hidden="1" x14ac:dyDescent="0.25">
      <c r="A30" s="52"/>
      <c r="B30" s="52"/>
    </row>
    <row r="31" spans="1:3" hidden="1" x14ac:dyDescent="0.25">
      <c r="A31" s="52"/>
      <c r="B31" s="52"/>
    </row>
    <row r="32" spans="1:3" hidden="1" x14ac:dyDescent="0.25">
      <c r="A32" s="52"/>
      <c r="B32" s="52"/>
    </row>
    <row r="33" spans="1:2" hidden="1" x14ac:dyDescent="0.25">
      <c r="A33" s="52"/>
      <c r="B33" s="52"/>
    </row>
    <row r="34" spans="1:2" hidden="1" x14ac:dyDescent="0.25">
      <c r="A34" s="52"/>
      <c r="B34" s="52"/>
    </row>
    <row r="35" spans="1:2" hidden="1" x14ac:dyDescent="0.25">
      <c r="A35" s="52"/>
      <c r="B35" s="52"/>
    </row>
    <row r="36" spans="1:2" hidden="1" x14ac:dyDescent="0.25">
      <c r="A36" s="52"/>
      <c r="B36" s="52"/>
    </row>
    <row r="37" spans="1:2" hidden="1" x14ac:dyDescent="0.25">
      <c r="A37" s="52"/>
      <c r="B37" s="52"/>
    </row>
    <row r="38" spans="1:2" ht="15.75" hidden="1" x14ac:dyDescent="0.25">
      <c r="A38" s="50"/>
    </row>
    <row r="39" spans="1:2" hidden="1" x14ac:dyDescent="0.25"/>
    <row r="40" spans="1:2" hidden="1" x14ac:dyDescent="0.25"/>
    <row r="41" spans="1:2" hidden="1" x14ac:dyDescent="0.25"/>
    <row r="42" spans="1:2" hidden="1" x14ac:dyDescent="0.25"/>
    <row r="43" spans="1:2" hidden="1" x14ac:dyDescent="0.25"/>
    <row r="44" spans="1:2" hidden="1" x14ac:dyDescent="0.25"/>
    <row r="45" spans="1:2" hidden="1" x14ac:dyDescent="0.25"/>
    <row r="46" spans="1:2" hidden="1" x14ac:dyDescent="0.25"/>
    <row r="47" spans="1:2" hidden="1" x14ac:dyDescent="0.25"/>
    <row r="48" spans="1:2" hidden="1" x14ac:dyDescent="0.25"/>
    <row r="49" hidden="1" x14ac:dyDescent="0.25"/>
    <row r="50" hidden="1" x14ac:dyDescent="0.25"/>
  </sheetData>
  <sheetProtection algorithmName="SHA-512" hashValue="lZhhZl9Q3XBHQG2k3v61RXmOKHL5KjKvObcAR4kOZL2C17R+97vDoEFpEVV/KknnBugp8Doqo/U+3yhsm3lGpA==" saltValue="FWTuilzEKdDRNXEX2rUlmA==" spinCount="100000" sheet="1" objects="1" scenarios="1"/>
  <mergeCells count="2">
    <mergeCell ref="A3:B3"/>
    <mergeCell ref="A1:B1"/>
  </mergeCells>
  <hyperlinks>
    <hyperlink ref="A1" location="Indholdsfortegnelse!A1" display="Tilbage til indholdsfortegnelsen"/>
  </hyperlinks>
  <pageMargins left="0.70866141732283472" right="0.70866141732283472" top="1.3779527559055118" bottom="0.74803149606299213" header="0.31496062992125984" footer="0.31496062992125984"/>
  <pageSetup paperSize="9" scale="82" fitToHeight="0" orientation="portrait" horizontalDpi="1200" verticalDpi="1200" r:id="rId1"/>
  <headerFooter>
    <oddHeader>&amp;C&amp;G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C66"/>
  <sheetViews>
    <sheetView showGridLines="0" zoomScaleNormal="100" workbookViewId="0">
      <selection sqref="A1:B1"/>
    </sheetView>
  </sheetViews>
  <sheetFormatPr defaultColWidth="0" defaultRowHeight="15" zeroHeight="1" x14ac:dyDescent="0.25"/>
  <cols>
    <col min="1" max="1" width="84.140625" bestFit="1" customWidth="1"/>
    <col min="2" max="2" width="12.42578125" customWidth="1"/>
    <col min="3" max="3" width="9.140625" customWidth="1"/>
    <col min="4" max="16384" width="9.140625" hidden="1"/>
  </cols>
  <sheetData>
    <row r="1" spans="1:2" x14ac:dyDescent="0.25">
      <c r="A1" s="75" t="s">
        <v>701</v>
      </c>
      <c r="B1" s="75"/>
    </row>
    <row r="2" spans="1:2" x14ac:dyDescent="0.25"/>
    <row r="3" spans="1:2" ht="31.5" customHeight="1" x14ac:dyDescent="0.25">
      <c r="A3" s="82" t="s">
        <v>1196</v>
      </c>
      <c r="B3" s="83"/>
    </row>
    <row r="4" spans="1:2" x14ac:dyDescent="0.25">
      <c r="A4" s="55"/>
      <c r="B4" s="55"/>
    </row>
    <row r="5" spans="1:2" x14ac:dyDescent="0.25">
      <c r="A5" s="54" t="s">
        <v>1198</v>
      </c>
      <c r="B5" s="58" t="s">
        <v>1253</v>
      </c>
    </row>
    <row r="6" spans="1:2" x14ac:dyDescent="0.25">
      <c r="A6" s="55"/>
      <c r="B6" s="55"/>
    </row>
    <row r="7" spans="1:2" x14ac:dyDescent="0.25">
      <c r="A7" s="55" t="s">
        <v>671</v>
      </c>
      <c r="B7" s="56">
        <v>18530899</v>
      </c>
    </row>
    <row r="8" spans="1:2" x14ac:dyDescent="0.25">
      <c r="A8" s="55" t="s">
        <v>672</v>
      </c>
      <c r="B8" s="56">
        <v>24256146</v>
      </c>
    </row>
    <row r="9" spans="1:2" x14ac:dyDescent="0.25">
      <c r="A9" s="55" t="s">
        <v>673</v>
      </c>
      <c r="B9" s="56">
        <v>16603104</v>
      </c>
    </row>
    <row r="10" spans="1:2" x14ac:dyDescent="0.25">
      <c r="A10" s="55" t="s">
        <v>674</v>
      </c>
      <c r="B10" s="56">
        <v>64145711</v>
      </c>
    </row>
    <row r="11" spans="1:2" x14ac:dyDescent="0.25">
      <c r="A11" s="55" t="s">
        <v>675</v>
      </c>
      <c r="B11" s="56">
        <v>16614130</v>
      </c>
    </row>
    <row r="12" spans="1:2" x14ac:dyDescent="0.25">
      <c r="A12" s="55" t="s">
        <v>1234</v>
      </c>
      <c r="B12" s="56">
        <v>17106589</v>
      </c>
    </row>
    <row r="13" spans="1:2" x14ac:dyDescent="0.25">
      <c r="A13" s="55" t="s">
        <v>676</v>
      </c>
      <c r="B13" s="56">
        <v>24260577</v>
      </c>
    </row>
    <row r="14" spans="1:2" x14ac:dyDescent="0.25">
      <c r="A14" s="55" t="s">
        <v>677</v>
      </c>
      <c r="B14" s="56">
        <v>29637873</v>
      </c>
    </row>
    <row r="15" spans="1:2" x14ac:dyDescent="0.25">
      <c r="A15" s="55" t="s">
        <v>678</v>
      </c>
      <c r="B15" s="56">
        <v>25707184</v>
      </c>
    </row>
    <row r="16" spans="1:2" x14ac:dyDescent="0.25">
      <c r="A16" s="55" t="s">
        <v>1235</v>
      </c>
      <c r="B16" s="56">
        <v>13594376</v>
      </c>
    </row>
    <row r="17" spans="1:2" x14ac:dyDescent="0.25">
      <c r="A17" s="55" t="s">
        <v>680</v>
      </c>
      <c r="B17" s="56">
        <v>16376191</v>
      </c>
    </row>
    <row r="18" spans="1:2" x14ac:dyDescent="0.25">
      <c r="A18" s="55" t="s">
        <v>681</v>
      </c>
      <c r="B18" s="56">
        <v>14638903</v>
      </c>
    </row>
    <row r="19" spans="1:2" x14ac:dyDescent="0.25">
      <c r="A19" s="55" t="s">
        <v>682</v>
      </c>
      <c r="B19" s="56">
        <v>16163279</v>
      </c>
    </row>
    <row r="20" spans="1:2" x14ac:dyDescent="0.25">
      <c r="A20" s="55" t="s">
        <v>683</v>
      </c>
      <c r="B20" s="56">
        <v>16420018</v>
      </c>
    </row>
    <row r="21" spans="1:2" x14ac:dyDescent="0.25">
      <c r="A21" s="55" t="s">
        <v>684</v>
      </c>
      <c r="B21" s="56">
        <v>55834911</v>
      </c>
    </row>
    <row r="22" spans="1:2" x14ac:dyDescent="0.25">
      <c r="A22" s="55" t="s">
        <v>685</v>
      </c>
      <c r="B22" s="56">
        <v>20952237</v>
      </c>
    </row>
    <row r="23" spans="1:2" x14ac:dyDescent="0.25">
      <c r="A23" s="55" t="s">
        <v>686</v>
      </c>
      <c r="B23" s="56">
        <v>19625087</v>
      </c>
    </row>
    <row r="24" spans="1:2" x14ac:dyDescent="0.25">
      <c r="A24" s="55" t="s">
        <v>687</v>
      </c>
      <c r="B24" s="56">
        <v>36957085</v>
      </c>
    </row>
    <row r="25" spans="1:2" s="57" customFormat="1" x14ac:dyDescent="0.25">
      <c r="A25" s="55"/>
      <c r="B25" s="56"/>
    </row>
    <row r="26" spans="1:2" x14ac:dyDescent="0.25">
      <c r="A26" s="55"/>
      <c r="B26" s="56"/>
    </row>
    <row r="27" spans="1:2" x14ac:dyDescent="0.25">
      <c r="A27" s="54" t="s">
        <v>1251</v>
      </c>
      <c r="B27" s="56"/>
    </row>
    <row r="28" spans="1:2" x14ac:dyDescent="0.25">
      <c r="A28" s="55"/>
      <c r="B28" s="56"/>
    </row>
    <row r="29" spans="1:2" x14ac:dyDescent="0.25">
      <c r="A29" s="55" t="s">
        <v>688</v>
      </c>
      <c r="B29" s="56">
        <v>22078615</v>
      </c>
    </row>
    <row r="30" spans="1:2" x14ac:dyDescent="0.25">
      <c r="A30" s="55" t="s">
        <v>689</v>
      </c>
      <c r="B30" s="56">
        <v>58267228</v>
      </c>
    </row>
    <row r="31" spans="1:2" x14ac:dyDescent="0.25">
      <c r="A31" s="55" t="s">
        <v>690</v>
      </c>
      <c r="B31" s="56">
        <v>19676889</v>
      </c>
    </row>
    <row r="32" spans="1:2" x14ac:dyDescent="0.25">
      <c r="A32" s="55" t="s">
        <v>1236</v>
      </c>
      <c r="B32" s="56">
        <v>24260402</v>
      </c>
    </row>
    <row r="33" spans="1:2" x14ac:dyDescent="0.25">
      <c r="A33" s="55" t="s">
        <v>1237</v>
      </c>
      <c r="B33" s="56">
        <v>20766816</v>
      </c>
    </row>
    <row r="34" spans="1:2" x14ac:dyDescent="0.25">
      <c r="A34" s="55" t="s">
        <v>1254</v>
      </c>
      <c r="B34" s="56">
        <v>71974316</v>
      </c>
    </row>
    <row r="35" spans="1:2" x14ac:dyDescent="0.25">
      <c r="A35" s="55" t="s">
        <v>694</v>
      </c>
      <c r="B35" s="56">
        <v>24255549</v>
      </c>
    </row>
    <row r="36" spans="1:2" x14ac:dyDescent="0.25">
      <c r="A36" s="55" t="s">
        <v>695</v>
      </c>
      <c r="B36" s="56">
        <v>17340484</v>
      </c>
    </row>
    <row r="37" spans="1:2" x14ac:dyDescent="0.25">
      <c r="A37" s="55" t="s">
        <v>696</v>
      </c>
      <c r="B37" s="56">
        <v>10496837</v>
      </c>
    </row>
    <row r="38" spans="1:2" x14ac:dyDescent="0.25">
      <c r="A38" s="55" t="s">
        <v>697</v>
      </c>
      <c r="B38" s="56">
        <v>30186028</v>
      </c>
    </row>
    <row r="39" spans="1:2" x14ac:dyDescent="0.25">
      <c r="A39" s="55" t="s">
        <v>698</v>
      </c>
      <c r="B39" s="56">
        <v>71973514</v>
      </c>
    </row>
    <row r="40" spans="1:2" x14ac:dyDescent="0.25">
      <c r="A40" s="55" t="s">
        <v>699</v>
      </c>
      <c r="B40" s="56">
        <v>71971511</v>
      </c>
    </row>
    <row r="41" spans="1:2" x14ac:dyDescent="0.25">
      <c r="A41" s="55" t="s">
        <v>700</v>
      </c>
      <c r="B41" s="56">
        <v>12173210</v>
      </c>
    </row>
    <row r="42" spans="1:2" s="57" customFormat="1" x14ac:dyDescent="0.25">
      <c r="A42" s="55"/>
      <c r="B42" s="56"/>
    </row>
    <row r="43" spans="1:2" x14ac:dyDescent="0.25">
      <c r="A43" s="55"/>
      <c r="B43" s="56"/>
    </row>
    <row r="44" spans="1:2" x14ac:dyDescent="0.25">
      <c r="A44" s="54" t="s">
        <v>1252</v>
      </c>
      <c r="B44" s="56"/>
    </row>
    <row r="45" spans="1:2" x14ac:dyDescent="0.25">
      <c r="A45" s="55"/>
      <c r="B45" s="56"/>
    </row>
    <row r="46" spans="1:2" x14ac:dyDescent="0.25">
      <c r="A46" s="55" t="s">
        <v>1240</v>
      </c>
      <c r="B46" s="56">
        <v>18588978</v>
      </c>
    </row>
    <row r="47" spans="1:2" x14ac:dyDescent="0.25">
      <c r="A47" s="55" t="s">
        <v>1215</v>
      </c>
      <c r="B47" s="56">
        <v>82197613</v>
      </c>
    </row>
    <row r="48" spans="1:2" x14ac:dyDescent="0.25">
      <c r="A48" s="55" t="s">
        <v>1241</v>
      </c>
      <c r="B48" s="56">
        <v>71971910</v>
      </c>
    </row>
    <row r="49" spans="1:2" x14ac:dyDescent="0.25">
      <c r="A49" s="55" t="s">
        <v>1242</v>
      </c>
      <c r="B49" s="56">
        <v>17478885</v>
      </c>
    </row>
    <row r="50" spans="1:2" x14ac:dyDescent="0.25">
      <c r="A50" s="55" t="s">
        <v>1216</v>
      </c>
      <c r="B50" s="56">
        <v>12551371</v>
      </c>
    </row>
    <row r="51" spans="1:2" x14ac:dyDescent="0.25">
      <c r="A51" s="55" t="s">
        <v>1243</v>
      </c>
      <c r="B51" s="56">
        <v>85752715</v>
      </c>
    </row>
    <row r="52" spans="1:2" x14ac:dyDescent="0.25">
      <c r="A52" s="55" t="s">
        <v>1217</v>
      </c>
      <c r="B52" s="56">
        <v>71977013</v>
      </c>
    </row>
    <row r="53" spans="1:2" x14ac:dyDescent="0.25">
      <c r="A53" s="55" t="s">
        <v>1218</v>
      </c>
      <c r="B53" s="56">
        <v>71966828</v>
      </c>
    </row>
    <row r="54" spans="1:2" x14ac:dyDescent="0.25">
      <c r="A54" s="55" t="s">
        <v>1219</v>
      </c>
      <c r="B54" s="56">
        <v>24256219</v>
      </c>
    </row>
    <row r="55" spans="1:2" x14ac:dyDescent="0.25">
      <c r="A55" s="55" t="s">
        <v>1222</v>
      </c>
      <c r="B55" s="56">
        <v>72338413</v>
      </c>
    </row>
    <row r="56" spans="1:2" x14ac:dyDescent="0.25">
      <c r="A56" s="55" t="s">
        <v>1255</v>
      </c>
      <c r="B56" s="56">
        <v>71969118</v>
      </c>
    </row>
    <row r="57" spans="1:2" x14ac:dyDescent="0.25">
      <c r="A57" s="55" t="s">
        <v>1244</v>
      </c>
      <c r="B57" s="56">
        <v>71973816</v>
      </c>
    </row>
    <row r="58" spans="1:2" x14ac:dyDescent="0.25">
      <c r="A58" s="55" t="s">
        <v>1221</v>
      </c>
      <c r="B58" s="56">
        <v>71976319</v>
      </c>
    </row>
    <row r="59" spans="1:2" ht="25.5" x14ac:dyDescent="0.25">
      <c r="A59" s="55" t="s">
        <v>1220</v>
      </c>
      <c r="B59" s="56">
        <v>17615343</v>
      </c>
    </row>
    <row r="60" spans="1:2" x14ac:dyDescent="0.25">
      <c r="A60" s="55" t="s">
        <v>1223</v>
      </c>
      <c r="B60" s="56">
        <v>71973417</v>
      </c>
    </row>
    <row r="61" spans="1:2" x14ac:dyDescent="0.25">
      <c r="A61" s="55" t="s">
        <v>1245</v>
      </c>
      <c r="B61" s="56">
        <v>19615383</v>
      </c>
    </row>
    <row r="62" spans="1:2" x14ac:dyDescent="0.25">
      <c r="A62" s="55" t="s">
        <v>1225</v>
      </c>
      <c r="B62" s="56">
        <v>71967611</v>
      </c>
    </row>
    <row r="63" spans="1:2" x14ac:dyDescent="0.25">
      <c r="A63" s="55" t="s">
        <v>1250</v>
      </c>
      <c r="B63" s="56">
        <v>24256251</v>
      </c>
    </row>
    <row r="64" spans="1:2" x14ac:dyDescent="0.25"/>
    <row r="65" spans="1:1" x14ac:dyDescent="0.25">
      <c r="A65" s="59" t="s">
        <v>1256</v>
      </c>
    </row>
    <row r="66" spans="1:1" x14ac:dyDescent="0.25"/>
  </sheetData>
  <sheetProtection algorithmName="SHA-512" hashValue="j1FZhppHSut4CkTu5aQV6cjzvVA8VQm+/KWM/W6OfE2+DO7E8CHXvgZQesKlpQ+kMjJBAtXkew+FiwUdzY7guw==" saltValue="vMZS50w9xjawpet10vqjpA==" spinCount="100000" sheet="1" objects="1" scenarios="1"/>
  <mergeCells count="2">
    <mergeCell ref="A3:B3"/>
    <mergeCell ref="A1:B1"/>
  </mergeCells>
  <hyperlinks>
    <hyperlink ref="A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0" fitToHeight="0" orientation="portrait" r:id="rId1"/>
  <headerFooter>
    <oddHeader>&amp;C&amp;G</oddHeader>
  </headerFooter>
  <rowBreaks count="1" manualBreakCount="1">
    <brk id="43" max="1" man="1"/>
  </rowBreaks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S23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15" x14ac:dyDescent="0.25"/>
  <cols>
    <col min="1" max="1" width="8" bestFit="1" customWidth="1"/>
    <col min="2" max="2" width="6" bestFit="1" customWidth="1"/>
    <col min="3" max="3" width="47" bestFit="1" customWidth="1"/>
    <col min="4" max="6" width="21" bestFit="1" customWidth="1"/>
    <col min="7" max="8" width="19.28515625" bestFit="1" customWidth="1"/>
    <col min="9" max="10" width="21.28515625" bestFit="1" customWidth="1"/>
    <col min="11" max="11" width="21" bestFit="1" customWidth="1"/>
    <col min="12" max="13" width="20.28515625" bestFit="1" customWidth="1"/>
    <col min="14" max="14" width="19" bestFit="1" customWidth="1"/>
    <col min="15" max="18" width="21.28515625" bestFit="1" customWidth="1"/>
    <col min="19" max="19" width="19.28515625" bestFit="1" customWidth="1"/>
    <col min="20" max="20" width="21.28515625" bestFit="1" customWidth="1"/>
    <col min="21" max="21" width="20" bestFit="1" customWidth="1"/>
    <col min="22" max="22" width="21.28515625" bestFit="1" customWidth="1"/>
    <col min="23" max="23" width="21" bestFit="1" customWidth="1"/>
    <col min="24" max="25" width="20.28515625" bestFit="1" customWidth="1"/>
    <col min="26" max="27" width="20" bestFit="1" customWidth="1"/>
    <col min="28" max="29" width="17.7109375" bestFit="1" customWidth="1"/>
    <col min="30" max="30" width="19.28515625" bestFit="1" customWidth="1"/>
    <col min="31" max="31" width="20" bestFit="1" customWidth="1"/>
    <col min="32" max="32" width="21.28515625" bestFit="1" customWidth="1"/>
    <col min="33" max="33" width="20.28515625" bestFit="1" customWidth="1"/>
    <col min="34" max="34" width="20" bestFit="1" customWidth="1"/>
    <col min="35" max="35" width="21.28515625" bestFit="1" customWidth="1"/>
    <col min="36" max="36" width="20.7109375" bestFit="1" customWidth="1"/>
    <col min="37" max="37" width="17.42578125" bestFit="1" customWidth="1"/>
    <col min="38" max="38" width="20.7109375" bestFit="1" customWidth="1"/>
    <col min="39" max="39" width="21.28515625" bestFit="1" customWidth="1"/>
    <col min="40" max="40" width="16.5703125" bestFit="1" customWidth="1"/>
    <col min="41" max="41" width="21.28515625" bestFit="1" customWidth="1"/>
    <col min="42" max="42" width="19.7109375" bestFit="1" customWidth="1"/>
    <col min="43" max="43" width="18.140625" bestFit="1" customWidth="1"/>
    <col min="44" max="44" width="21.28515625" bestFit="1" customWidth="1"/>
    <col min="45" max="46" width="20.28515625" bestFit="1" customWidth="1"/>
    <col min="47" max="49" width="18.42578125" bestFit="1" customWidth="1"/>
    <col min="50" max="52" width="19.28515625" bestFit="1" customWidth="1"/>
    <col min="53" max="53" width="19" bestFit="1" customWidth="1"/>
    <col min="54" max="54" width="19.28515625" bestFit="1" customWidth="1"/>
    <col min="55" max="55" width="18.42578125" bestFit="1" customWidth="1"/>
    <col min="56" max="56" width="19" bestFit="1" customWidth="1"/>
    <col min="57" max="57" width="18.140625" bestFit="1" customWidth="1"/>
    <col min="58" max="58" width="19.28515625" bestFit="1" customWidth="1"/>
    <col min="59" max="59" width="19" bestFit="1" customWidth="1"/>
    <col min="60" max="60" width="19.28515625" bestFit="1" customWidth="1"/>
    <col min="61" max="61" width="18.140625" bestFit="1" customWidth="1"/>
    <col min="62" max="62" width="19.28515625" bestFit="1" customWidth="1"/>
    <col min="63" max="63" width="19" bestFit="1" customWidth="1"/>
    <col min="64" max="64" width="18.42578125" bestFit="1" customWidth="1"/>
    <col min="65" max="65" width="19.7109375" bestFit="1" customWidth="1"/>
    <col min="66" max="66" width="16.28515625" bestFit="1" customWidth="1"/>
    <col min="67" max="67" width="20.28515625" bestFit="1" customWidth="1"/>
    <col min="68" max="68" width="21" bestFit="1" customWidth="1"/>
    <col min="69" max="69" width="18.42578125" bestFit="1" customWidth="1"/>
    <col min="70" max="70" width="19.7109375" bestFit="1" customWidth="1"/>
    <col min="71" max="71" width="18.42578125" bestFit="1" customWidth="1"/>
    <col min="72" max="72" width="17.7109375" bestFit="1" customWidth="1"/>
    <col min="73" max="73" width="21.28515625" bestFit="1" customWidth="1"/>
    <col min="74" max="74" width="18.42578125" bestFit="1" customWidth="1"/>
    <col min="75" max="75" width="20" bestFit="1" customWidth="1"/>
    <col min="76" max="76" width="19.28515625" bestFit="1" customWidth="1"/>
    <col min="77" max="77" width="18.140625" bestFit="1" customWidth="1"/>
    <col min="78" max="79" width="19.28515625" bestFit="1" customWidth="1"/>
    <col min="80" max="80" width="17.42578125" bestFit="1" customWidth="1"/>
    <col min="81" max="81" width="21" bestFit="1" customWidth="1"/>
    <col min="82" max="82" width="19.28515625" bestFit="1" customWidth="1"/>
    <col min="83" max="83" width="21" bestFit="1" customWidth="1"/>
    <col min="84" max="84" width="20" bestFit="1" customWidth="1"/>
    <col min="85" max="85" width="20.28515625" bestFit="1" customWidth="1"/>
    <col min="86" max="86" width="21" bestFit="1" customWidth="1"/>
    <col min="87" max="88" width="19" bestFit="1" customWidth="1"/>
    <col min="89" max="89" width="20" bestFit="1" customWidth="1"/>
    <col min="90" max="92" width="21" bestFit="1" customWidth="1"/>
    <col min="93" max="93" width="20.28515625" bestFit="1" customWidth="1"/>
    <col min="94" max="95" width="21" bestFit="1" customWidth="1"/>
    <col min="96" max="96" width="19.28515625" bestFit="1" customWidth="1"/>
    <col min="97" max="97" width="17.42578125" bestFit="1" customWidth="1"/>
    <col min="98" max="99" width="19" bestFit="1" customWidth="1"/>
    <col min="100" max="101" width="20.28515625" bestFit="1" customWidth="1"/>
    <col min="102" max="102" width="19.28515625" bestFit="1" customWidth="1"/>
    <col min="103" max="103" width="20" bestFit="1" customWidth="1"/>
    <col min="104" max="104" width="17.7109375" bestFit="1" customWidth="1"/>
    <col min="105" max="106" width="20" bestFit="1" customWidth="1"/>
    <col min="107" max="107" width="20.28515625" bestFit="1" customWidth="1"/>
    <col min="108" max="108" width="19" bestFit="1" customWidth="1"/>
    <col min="109" max="109" width="21" bestFit="1" customWidth="1"/>
    <col min="110" max="110" width="19" bestFit="1" customWidth="1"/>
    <col min="111" max="112" width="21" bestFit="1" customWidth="1"/>
    <col min="113" max="113" width="19" bestFit="1" customWidth="1"/>
    <col min="114" max="114" width="20" bestFit="1" customWidth="1"/>
    <col min="115" max="115" width="19" bestFit="1" customWidth="1"/>
    <col min="116" max="116" width="20" bestFit="1" customWidth="1"/>
    <col min="117" max="117" width="19" bestFit="1" customWidth="1"/>
    <col min="118" max="119" width="20" bestFit="1" customWidth="1"/>
    <col min="120" max="120" width="19" bestFit="1" customWidth="1"/>
    <col min="121" max="121" width="21" bestFit="1" customWidth="1"/>
    <col min="122" max="122" width="21.140625" bestFit="1" customWidth="1"/>
    <col min="123" max="124" width="20.42578125" bestFit="1" customWidth="1"/>
    <col min="125" max="125" width="17.5703125" bestFit="1" customWidth="1"/>
    <col min="126" max="126" width="17.85546875" bestFit="1" customWidth="1"/>
    <col min="127" max="127" width="16.42578125" bestFit="1" customWidth="1"/>
    <col min="128" max="128" width="14.140625" bestFit="1" customWidth="1"/>
    <col min="129" max="129" width="15.5703125" bestFit="1" customWidth="1"/>
    <col min="130" max="130" width="17.85546875" bestFit="1" customWidth="1"/>
    <col min="131" max="131" width="19.42578125" bestFit="1" customWidth="1"/>
    <col min="132" max="132" width="19.140625" bestFit="1" customWidth="1"/>
    <col min="133" max="133" width="17.5703125" bestFit="1" customWidth="1"/>
    <col min="134" max="134" width="15.7109375" bestFit="1" customWidth="1"/>
    <col min="135" max="135" width="17.85546875" bestFit="1" customWidth="1"/>
    <col min="136" max="136" width="16.7109375" bestFit="1" customWidth="1"/>
    <col min="137" max="137" width="14" bestFit="1" customWidth="1"/>
    <col min="138" max="139" width="16.7109375" bestFit="1" customWidth="1"/>
    <col min="140" max="140" width="19.140625" bestFit="1" customWidth="1"/>
    <col min="141" max="141" width="18.28515625" bestFit="1" customWidth="1"/>
    <col min="142" max="143" width="19.42578125" bestFit="1" customWidth="1"/>
    <col min="144" max="145" width="19.140625" bestFit="1" customWidth="1"/>
    <col min="146" max="146" width="15.42578125" bestFit="1" customWidth="1"/>
    <col min="147" max="147" width="19.140625" bestFit="1" customWidth="1"/>
    <col min="148" max="148" width="14.5703125" bestFit="1" customWidth="1"/>
    <col min="149" max="149" width="18.5703125" bestFit="1" customWidth="1"/>
    <col min="150" max="150" width="17.5703125" bestFit="1" customWidth="1"/>
    <col min="151" max="151" width="19.42578125" bestFit="1" customWidth="1"/>
    <col min="152" max="152" width="17.85546875" bestFit="1" customWidth="1"/>
    <col min="153" max="153" width="19.42578125" bestFit="1" customWidth="1"/>
    <col min="154" max="154" width="17.5703125" bestFit="1" customWidth="1"/>
    <col min="155" max="155" width="16.7109375" bestFit="1" customWidth="1"/>
    <col min="156" max="156" width="13" bestFit="1" customWidth="1"/>
    <col min="157" max="157" width="21.28515625" bestFit="1" customWidth="1"/>
    <col min="158" max="158" width="19.28515625" bestFit="1" customWidth="1"/>
    <col min="159" max="159" width="21.28515625" bestFit="1" customWidth="1"/>
    <col min="160" max="161" width="21" bestFit="1" customWidth="1"/>
    <col min="162" max="162" width="21.42578125" bestFit="1" customWidth="1"/>
    <col min="163" max="163" width="20.28515625" bestFit="1" customWidth="1"/>
    <col min="164" max="166" width="21.42578125" bestFit="1" customWidth="1"/>
    <col min="167" max="167" width="20.42578125" bestFit="1" customWidth="1"/>
    <col min="168" max="168" width="21.42578125" bestFit="1" customWidth="1"/>
    <col min="169" max="169" width="21.28515625" bestFit="1" customWidth="1"/>
    <col min="170" max="170" width="20.28515625" bestFit="1" customWidth="1"/>
    <col min="171" max="171" width="21.42578125" bestFit="1" customWidth="1"/>
    <col min="172" max="172" width="21.28515625" bestFit="1" customWidth="1"/>
    <col min="173" max="173" width="20" bestFit="1" customWidth="1"/>
    <col min="174" max="174" width="21.28515625" bestFit="1" customWidth="1"/>
    <col min="175" max="175" width="17.85546875" bestFit="1" customWidth="1"/>
  </cols>
  <sheetData>
    <row r="1" spans="1:175" x14ac:dyDescent="0.25">
      <c r="A1" s="68" t="s">
        <v>649</v>
      </c>
      <c r="B1" s="68" t="s">
        <v>650</v>
      </c>
      <c r="C1" s="68" t="s">
        <v>651</v>
      </c>
      <c r="D1" s="68" t="s">
        <v>472</v>
      </c>
      <c r="E1" s="68" t="s">
        <v>499</v>
      </c>
      <c r="F1" s="68" t="s">
        <v>496</v>
      </c>
      <c r="G1" s="68" t="s">
        <v>486</v>
      </c>
      <c r="H1" s="68" t="s">
        <v>489</v>
      </c>
      <c r="I1" s="68" t="s">
        <v>511</v>
      </c>
      <c r="J1" s="68" t="s">
        <v>476</v>
      </c>
      <c r="K1" s="68" t="s">
        <v>475</v>
      </c>
      <c r="L1" s="68" t="s">
        <v>513</v>
      </c>
      <c r="M1" s="68" t="s">
        <v>507</v>
      </c>
      <c r="N1" s="68" t="s">
        <v>474</v>
      </c>
      <c r="O1" s="68" t="s">
        <v>484</v>
      </c>
      <c r="P1" s="68" t="s">
        <v>481</v>
      </c>
      <c r="Q1" s="68" t="s">
        <v>480</v>
      </c>
      <c r="R1" s="68" t="s">
        <v>478</v>
      </c>
      <c r="S1" s="68" t="s">
        <v>461</v>
      </c>
      <c r="T1" s="68" t="s">
        <v>501</v>
      </c>
      <c r="U1" s="68" t="s">
        <v>479</v>
      </c>
      <c r="V1" s="68" t="s">
        <v>520</v>
      </c>
      <c r="W1" s="68" t="s">
        <v>510</v>
      </c>
      <c r="X1" s="68" t="s">
        <v>438</v>
      </c>
      <c r="Y1" s="68" t="s">
        <v>420</v>
      </c>
      <c r="Z1" s="68" t="s">
        <v>439</v>
      </c>
      <c r="AA1" s="68" t="s">
        <v>431</v>
      </c>
      <c r="AB1" s="68" t="s">
        <v>430</v>
      </c>
      <c r="AC1" s="68" t="s">
        <v>408</v>
      </c>
      <c r="AD1" s="68" t="s">
        <v>414</v>
      </c>
      <c r="AE1" s="68" t="s">
        <v>432</v>
      </c>
      <c r="AF1" s="68" t="s">
        <v>426</v>
      </c>
      <c r="AG1" s="68" t="s">
        <v>419</v>
      </c>
      <c r="AH1" s="68" t="s">
        <v>429</v>
      </c>
      <c r="AI1" s="68" t="s">
        <v>423</v>
      </c>
      <c r="AJ1" s="68" t="s">
        <v>447</v>
      </c>
      <c r="AK1" s="68" t="s">
        <v>421</v>
      </c>
      <c r="AL1" s="68" t="s">
        <v>446</v>
      </c>
      <c r="AM1" s="68" t="s">
        <v>433</v>
      </c>
      <c r="AN1" s="68" t="s">
        <v>418</v>
      </c>
      <c r="AO1" s="68" t="s">
        <v>434</v>
      </c>
      <c r="AP1" s="68" t="s">
        <v>442</v>
      </c>
      <c r="AQ1" s="68" t="s">
        <v>422</v>
      </c>
      <c r="AR1" s="68" t="s">
        <v>409</v>
      </c>
      <c r="AS1" s="68" t="s">
        <v>437</v>
      </c>
      <c r="AT1" s="68" t="s">
        <v>410</v>
      </c>
      <c r="AU1" s="68" t="s">
        <v>413</v>
      </c>
      <c r="AV1" s="68" t="s">
        <v>440</v>
      </c>
      <c r="AW1" s="68" t="s">
        <v>436</v>
      </c>
      <c r="AX1" s="68" t="s">
        <v>412</v>
      </c>
      <c r="AY1" s="68" t="s">
        <v>404</v>
      </c>
      <c r="AZ1" s="68" t="s">
        <v>441</v>
      </c>
      <c r="BA1" s="68" t="s">
        <v>449</v>
      </c>
      <c r="BB1" s="68" t="s">
        <v>457</v>
      </c>
      <c r="BC1" s="68" t="s">
        <v>425</v>
      </c>
      <c r="BD1" s="68" t="s">
        <v>424</v>
      </c>
      <c r="BE1" s="68" t="s">
        <v>406</v>
      </c>
      <c r="BF1" s="68" t="s">
        <v>407</v>
      </c>
      <c r="BG1" s="68" t="s">
        <v>427</v>
      </c>
      <c r="BH1" s="68" t="s">
        <v>443</v>
      </c>
      <c r="BI1" s="68" t="s">
        <v>452</v>
      </c>
      <c r="BJ1" s="68" t="s">
        <v>417</v>
      </c>
      <c r="BK1" s="68" t="s">
        <v>451</v>
      </c>
      <c r="BL1" s="68" t="s">
        <v>416</v>
      </c>
      <c r="BM1" s="68" t="s">
        <v>454</v>
      </c>
      <c r="BN1" s="68" t="s">
        <v>448</v>
      </c>
      <c r="BO1" s="68" t="s">
        <v>405</v>
      </c>
      <c r="BP1" s="68" t="s">
        <v>450</v>
      </c>
      <c r="BQ1" s="68" t="s">
        <v>435</v>
      </c>
      <c r="BR1" s="68" t="s">
        <v>428</v>
      </c>
      <c r="BS1" s="68" t="s">
        <v>445</v>
      </c>
      <c r="BT1" s="68" t="s">
        <v>444</v>
      </c>
      <c r="BU1" s="68" t="s">
        <v>411</v>
      </c>
      <c r="BV1" s="68" t="s">
        <v>455</v>
      </c>
      <c r="BW1" s="68" t="s">
        <v>415</v>
      </c>
      <c r="BX1" s="68" t="s">
        <v>453</v>
      </c>
      <c r="BY1" s="68" t="s">
        <v>456</v>
      </c>
      <c r="BZ1" s="68" t="s">
        <v>492</v>
      </c>
      <c r="CA1" s="68" t="s">
        <v>497</v>
      </c>
      <c r="CB1" s="68" t="s">
        <v>469</v>
      </c>
      <c r="CC1" s="68" t="s">
        <v>494</v>
      </c>
      <c r="CD1" s="68" t="s">
        <v>493</v>
      </c>
      <c r="CE1" s="68" t="s">
        <v>490</v>
      </c>
      <c r="CF1" s="68" t="s">
        <v>491</v>
      </c>
      <c r="CG1" s="68" t="s">
        <v>468</v>
      </c>
      <c r="CH1" s="68" t="s">
        <v>464</v>
      </c>
      <c r="CI1" s="68" t="s">
        <v>515</v>
      </c>
      <c r="CJ1" s="68" t="s">
        <v>518</v>
      </c>
      <c r="CK1" s="68" t="s">
        <v>508</v>
      </c>
      <c r="CL1" s="68" t="s">
        <v>487</v>
      </c>
      <c r="CM1" s="68" t="s">
        <v>470</v>
      </c>
      <c r="CN1" s="68" t="s">
        <v>471</v>
      </c>
      <c r="CO1" s="68" t="s">
        <v>483</v>
      </c>
      <c r="CP1" s="68" t="s">
        <v>482</v>
      </c>
      <c r="CQ1" s="68" t="s">
        <v>516</v>
      </c>
      <c r="CR1" s="68" t="s">
        <v>514</v>
      </c>
      <c r="CS1" s="68" t="s">
        <v>505</v>
      </c>
      <c r="CT1" s="68" t="s">
        <v>502</v>
      </c>
      <c r="CU1" s="68" t="s">
        <v>517</v>
      </c>
      <c r="CV1" s="68" t="s">
        <v>509</v>
      </c>
      <c r="CW1" s="68" t="s">
        <v>498</v>
      </c>
      <c r="CX1" s="68" t="s">
        <v>521</v>
      </c>
      <c r="CY1" s="68" t="s">
        <v>467</v>
      </c>
      <c r="CZ1" s="68" t="s">
        <v>460</v>
      </c>
      <c r="DA1" s="68" t="s">
        <v>466</v>
      </c>
      <c r="DB1" s="68" t="s">
        <v>506</v>
      </c>
      <c r="DC1" s="68" t="s">
        <v>512</v>
      </c>
      <c r="DD1" s="68" t="s">
        <v>503</v>
      </c>
      <c r="DE1" s="68" t="s">
        <v>465</v>
      </c>
      <c r="DF1" s="68" t="s">
        <v>462</v>
      </c>
      <c r="DG1" s="68" t="s">
        <v>495</v>
      </c>
      <c r="DH1" s="68" t="s">
        <v>504</v>
      </c>
      <c r="DI1" s="68" t="s">
        <v>519</v>
      </c>
      <c r="DJ1" s="68" t="s">
        <v>523</v>
      </c>
      <c r="DK1" s="68" t="s">
        <v>485</v>
      </c>
      <c r="DL1" s="68" t="s">
        <v>488</v>
      </c>
      <c r="DM1" s="68" t="s">
        <v>463</v>
      </c>
      <c r="DN1" s="68" t="s">
        <v>500</v>
      </c>
      <c r="DO1" s="68" t="s">
        <v>459</v>
      </c>
      <c r="DP1" s="68" t="s">
        <v>522</v>
      </c>
      <c r="DQ1" s="68" t="s">
        <v>477</v>
      </c>
      <c r="DR1" s="68" t="s">
        <v>473</v>
      </c>
      <c r="DS1" s="68" t="s">
        <v>525</v>
      </c>
      <c r="DT1" s="68" t="s">
        <v>524</v>
      </c>
      <c r="DU1" s="68" t="s">
        <v>531</v>
      </c>
      <c r="DV1" s="68" t="s">
        <v>528</v>
      </c>
      <c r="DW1" s="68" t="s">
        <v>541</v>
      </c>
      <c r="DX1" s="68" t="s">
        <v>542</v>
      </c>
      <c r="DY1" s="68" t="s">
        <v>546</v>
      </c>
      <c r="DZ1" s="68" t="s">
        <v>549</v>
      </c>
      <c r="EA1" s="68" t="s">
        <v>554</v>
      </c>
      <c r="EB1" s="68" t="s">
        <v>551</v>
      </c>
      <c r="EC1" s="68" t="s">
        <v>552</v>
      </c>
      <c r="ED1" s="68" t="s">
        <v>550</v>
      </c>
      <c r="EE1" s="68" t="s">
        <v>537</v>
      </c>
      <c r="EF1" s="68" t="s">
        <v>529</v>
      </c>
      <c r="EG1" s="68" t="s">
        <v>530</v>
      </c>
      <c r="EH1" s="68" t="s">
        <v>547</v>
      </c>
      <c r="EI1" s="68" t="s">
        <v>539</v>
      </c>
      <c r="EJ1" s="68" t="s">
        <v>543</v>
      </c>
      <c r="EK1" s="68" t="s">
        <v>458</v>
      </c>
      <c r="EL1" s="68" t="s">
        <v>533</v>
      </c>
      <c r="EM1" s="68" t="s">
        <v>540</v>
      </c>
      <c r="EN1" s="68" t="s">
        <v>553</v>
      </c>
      <c r="EO1" s="68" t="s">
        <v>544</v>
      </c>
      <c r="EP1" s="68" t="s">
        <v>526</v>
      </c>
      <c r="EQ1" s="68" t="s">
        <v>532</v>
      </c>
      <c r="ER1" s="68" t="s">
        <v>538</v>
      </c>
      <c r="ES1" s="68" t="s">
        <v>535</v>
      </c>
      <c r="ET1" s="68" t="s">
        <v>536</v>
      </c>
      <c r="EU1" s="68" t="s">
        <v>534</v>
      </c>
      <c r="EV1" s="68" t="s">
        <v>548</v>
      </c>
      <c r="EW1" s="68" t="s">
        <v>545</v>
      </c>
      <c r="EX1" s="68" t="s">
        <v>527</v>
      </c>
      <c r="EY1" s="68" t="s">
        <v>555</v>
      </c>
      <c r="EZ1" s="68" t="s">
        <v>556</v>
      </c>
      <c r="FA1" s="68" t="s">
        <v>657</v>
      </c>
      <c r="FB1" s="68" t="s">
        <v>668</v>
      </c>
      <c r="FC1" s="68" t="s">
        <v>660</v>
      </c>
      <c r="FD1" s="68" t="s">
        <v>664</v>
      </c>
      <c r="FE1" s="68" t="s">
        <v>669</v>
      </c>
      <c r="FF1" s="68" t="s">
        <v>659</v>
      </c>
      <c r="FG1" s="68" t="s">
        <v>654</v>
      </c>
      <c r="FH1" s="68" t="s">
        <v>652</v>
      </c>
      <c r="FI1" s="68" t="s">
        <v>667</v>
      </c>
      <c r="FJ1" s="68" t="s">
        <v>655</v>
      </c>
      <c r="FK1" s="68" t="s">
        <v>653</v>
      </c>
      <c r="FL1" s="68" t="s">
        <v>658</v>
      </c>
      <c r="FM1" s="68" t="s">
        <v>661</v>
      </c>
      <c r="FN1" s="68" t="s">
        <v>656</v>
      </c>
      <c r="FO1" s="68" t="s">
        <v>662</v>
      </c>
      <c r="FP1" s="68" t="s">
        <v>663</v>
      </c>
      <c r="FQ1" s="68" t="s">
        <v>665</v>
      </c>
      <c r="FR1" s="68" t="s">
        <v>666</v>
      </c>
      <c r="FS1" s="68" t="s">
        <v>670</v>
      </c>
    </row>
    <row r="2" spans="1:175" x14ac:dyDescent="0.25">
      <c r="A2" s="69">
        <v>201612</v>
      </c>
      <c r="B2" s="69">
        <v>63010</v>
      </c>
      <c r="C2" s="70" t="s">
        <v>671</v>
      </c>
      <c r="D2" s="10">
        <v>36041922</v>
      </c>
      <c r="E2" s="10">
        <v>36041922</v>
      </c>
      <c r="F2" s="10">
        <v>90464475</v>
      </c>
      <c r="G2" s="10">
        <v>1719226</v>
      </c>
      <c r="H2" s="10">
        <v>2573558</v>
      </c>
      <c r="I2" s="10">
        <v>107225</v>
      </c>
      <c r="J2" s="10">
        <v>35168</v>
      </c>
      <c r="K2" s="10">
        <v>95499685</v>
      </c>
      <c r="L2" s="10">
        <v>112699</v>
      </c>
      <c r="M2" s="10">
        <v>5062</v>
      </c>
      <c r="N2" s="10">
        <v>117761</v>
      </c>
      <c r="O2" s="10">
        <v>259327</v>
      </c>
      <c r="P2" s="10">
        <v>2329</v>
      </c>
      <c r="Q2" s="10">
        <v>728039</v>
      </c>
      <c r="R2" s="10">
        <v>451109</v>
      </c>
      <c r="S2" s="10">
        <v>0</v>
      </c>
      <c r="T2" s="10">
        <v>5321057</v>
      </c>
      <c r="U2" s="10">
        <v>6761861</v>
      </c>
      <c r="V2" s="10">
        <v>104121</v>
      </c>
      <c r="W2" s="10">
        <v>105919315</v>
      </c>
      <c r="X2" s="10">
        <v>6432545</v>
      </c>
      <c r="Y2" s="10">
        <v>-17</v>
      </c>
      <c r="Z2" s="10">
        <v>6432528</v>
      </c>
      <c r="AA2" s="10">
        <v>2110829</v>
      </c>
      <c r="AB2" s="10">
        <v>-47728</v>
      </c>
      <c r="AC2" s="10">
        <v>-1038</v>
      </c>
      <c r="AD2" s="10">
        <v>2692780</v>
      </c>
      <c r="AE2" s="10">
        <v>1410476</v>
      </c>
      <c r="AF2" s="10">
        <v>-5928</v>
      </c>
      <c r="AG2" s="10">
        <v>-136868</v>
      </c>
      <c r="AH2" s="10">
        <v>6022523</v>
      </c>
      <c r="AI2" s="10">
        <v>-779005</v>
      </c>
      <c r="AJ2" s="10">
        <v>-7905997</v>
      </c>
      <c r="AK2" s="10">
        <v>20560</v>
      </c>
      <c r="AL2" s="10">
        <v>-7885437</v>
      </c>
      <c r="AM2" s="10">
        <v>-2657659</v>
      </c>
      <c r="AN2" s="10">
        <v>-874</v>
      </c>
      <c r="AO2" s="10">
        <v>-2658533</v>
      </c>
      <c r="AP2" s="10">
        <v>-274939</v>
      </c>
      <c r="AQ2" s="10">
        <v>264963</v>
      </c>
      <c r="AR2" s="10">
        <v>-46528</v>
      </c>
      <c r="AS2" s="10">
        <v>-259002</v>
      </c>
      <c r="AT2" s="10">
        <v>82884</v>
      </c>
      <c r="AU2" s="10">
        <v>0</v>
      </c>
      <c r="AV2" s="10">
        <v>-222646</v>
      </c>
      <c r="AW2" s="10">
        <v>-143799</v>
      </c>
      <c r="AX2" s="10">
        <v>755655</v>
      </c>
      <c r="AY2" s="10">
        <v>-889450</v>
      </c>
      <c r="AZ2" s="10">
        <v>69705</v>
      </c>
      <c r="BA2" s="10">
        <v>0</v>
      </c>
      <c r="BB2" s="10">
        <v>0</v>
      </c>
      <c r="BC2" s="10">
        <v>0</v>
      </c>
      <c r="BD2" s="10">
        <v>-64090</v>
      </c>
      <c r="BE2" s="10">
        <v>32682</v>
      </c>
      <c r="BF2" s="10">
        <v>-31408</v>
      </c>
      <c r="BG2" s="10">
        <v>480209</v>
      </c>
      <c r="BH2" s="10">
        <v>-20178</v>
      </c>
      <c r="BI2" s="10">
        <v>-600033</v>
      </c>
      <c r="BJ2" s="10">
        <v>0</v>
      </c>
      <c r="BK2" s="10">
        <v>-140002</v>
      </c>
      <c r="BL2" s="10">
        <v>-32415</v>
      </c>
      <c r="BM2" s="10">
        <v>-305078</v>
      </c>
      <c r="BN2" s="10">
        <v>41183</v>
      </c>
      <c r="BO2" s="10">
        <v>-389959</v>
      </c>
      <c r="BP2" s="10">
        <v>-1422</v>
      </c>
      <c r="BQ2" s="10">
        <v>-9005</v>
      </c>
      <c r="BR2" s="10">
        <v>-664281</v>
      </c>
      <c r="BS2" s="10">
        <v>17485</v>
      </c>
      <c r="BT2" s="10">
        <v>-38465</v>
      </c>
      <c r="BU2" s="10">
        <v>-61822</v>
      </c>
      <c r="BV2" s="10">
        <v>3423</v>
      </c>
      <c r="BW2" s="10">
        <v>-96864</v>
      </c>
      <c r="BX2" s="10">
        <v>26627</v>
      </c>
      <c r="BY2" s="10">
        <v>-889450</v>
      </c>
      <c r="BZ2" s="10">
        <v>3069</v>
      </c>
      <c r="CA2" s="10">
        <v>3069</v>
      </c>
      <c r="CB2" s="10">
        <v>180845</v>
      </c>
      <c r="CC2" s="10">
        <v>9241057</v>
      </c>
      <c r="CD2" s="10">
        <v>1073548</v>
      </c>
      <c r="CE2" s="10">
        <v>10314605</v>
      </c>
      <c r="CF2" s="10">
        <v>558323</v>
      </c>
      <c r="CG2" s="10">
        <v>10040440</v>
      </c>
      <c r="CH2" s="10">
        <v>35325288</v>
      </c>
      <c r="CI2" s="10">
        <v>4409543</v>
      </c>
      <c r="CJ2" s="10">
        <v>699</v>
      </c>
      <c r="CK2" s="10">
        <v>5677647</v>
      </c>
      <c r="CL2" s="10">
        <v>56011940</v>
      </c>
      <c r="CM2" s="10">
        <v>66507390</v>
      </c>
      <c r="CN2" s="10">
        <v>37346697</v>
      </c>
      <c r="CO2" s="10">
        <v>180166</v>
      </c>
      <c r="CP2" s="10">
        <v>180166</v>
      </c>
      <c r="CQ2" s="10">
        <v>258025</v>
      </c>
      <c r="CR2" s="10">
        <v>258025</v>
      </c>
      <c r="CS2" s="10">
        <v>161451</v>
      </c>
      <c r="CT2" s="10">
        <v>169133</v>
      </c>
      <c r="CU2" s="10">
        <v>37389</v>
      </c>
      <c r="CV2" s="10">
        <v>806164</v>
      </c>
      <c r="CW2" s="10">
        <v>222578</v>
      </c>
      <c r="CX2" s="10">
        <v>0</v>
      </c>
      <c r="CY2" s="10">
        <v>443300</v>
      </c>
      <c r="CZ2" s="10">
        <v>0</v>
      </c>
      <c r="DA2" s="10">
        <v>665878</v>
      </c>
      <c r="DB2" s="10">
        <v>564788</v>
      </c>
      <c r="DC2" s="10">
        <v>25329</v>
      </c>
      <c r="DD2" s="10">
        <v>590117</v>
      </c>
      <c r="DE2" s="10">
        <v>105919315</v>
      </c>
      <c r="DF2" s="10">
        <v>1000</v>
      </c>
      <c r="DG2" s="10">
        <v>0</v>
      </c>
      <c r="DH2" s="10">
        <v>273849</v>
      </c>
      <c r="DI2" s="10">
        <v>273849</v>
      </c>
      <c r="DJ2" s="10">
        <v>3069038</v>
      </c>
      <c r="DK2" s="10">
        <v>2000</v>
      </c>
      <c r="DL2" s="10">
        <v>3345887</v>
      </c>
      <c r="DM2" s="10">
        <v>0</v>
      </c>
      <c r="DN2" s="10">
        <v>90000</v>
      </c>
      <c r="DO2" s="10">
        <v>90000</v>
      </c>
      <c r="DP2" s="10">
        <v>600033</v>
      </c>
      <c r="DQ2" s="10">
        <v>54422553</v>
      </c>
      <c r="DR2" s="10">
        <v>54422553</v>
      </c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>
        <v>87794246</v>
      </c>
      <c r="FB2" s="10">
        <v>1444288</v>
      </c>
      <c r="FC2" s="10">
        <v>89238534</v>
      </c>
      <c r="FD2" s="10">
        <v>-5307407</v>
      </c>
      <c r="FE2" s="10">
        <v>-7511650</v>
      </c>
      <c r="FF2" s="10">
        <v>76419477</v>
      </c>
      <c r="FG2" s="10">
        <v>6432544</v>
      </c>
      <c r="FH2" s="10">
        <v>3282338</v>
      </c>
      <c r="FI2" s="10">
        <v>-7884649</v>
      </c>
      <c r="FJ2" s="10">
        <v>-249488</v>
      </c>
      <c r="FK2" s="10">
        <v>-123563</v>
      </c>
      <c r="FL2" s="10">
        <v>225895</v>
      </c>
      <c r="FM2" s="10">
        <v>78102554</v>
      </c>
      <c r="FN2" s="10">
        <v>8309182</v>
      </c>
      <c r="FO2" s="10">
        <v>5771966</v>
      </c>
      <c r="FP2" s="10">
        <v>92183702</v>
      </c>
      <c r="FQ2" s="10">
        <v>-1719227</v>
      </c>
      <c r="FR2" s="10">
        <v>90464475</v>
      </c>
      <c r="FS2" s="10"/>
    </row>
    <row r="3" spans="1:175" x14ac:dyDescent="0.25">
      <c r="A3" s="69">
        <v>201612</v>
      </c>
      <c r="B3" s="69">
        <v>62973</v>
      </c>
      <c r="C3" s="70" t="s">
        <v>672</v>
      </c>
      <c r="D3" s="10">
        <v>119259877</v>
      </c>
      <c r="E3" s="10">
        <v>119404372</v>
      </c>
      <c r="F3" s="10">
        <v>268170102</v>
      </c>
      <c r="G3" s="10">
        <v>5366600</v>
      </c>
      <c r="H3" s="10">
        <v>8617785</v>
      </c>
      <c r="I3" s="10">
        <v>275000</v>
      </c>
      <c r="J3" s="10">
        <v>59378</v>
      </c>
      <c r="K3" s="10">
        <v>282839183</v>
      </c>
      <c r="L3" s="10">
        <v>1663415</v>
      </c>
      <c r="M3" s="10">
        <v>0</v>
      </c>
      <c r="N3" s="10">
        <v>1663415</v>
      </c>
      <c r="O3" s="10">
        <v>395977</v>
      </c>
      <c r="P3" s="10">
        <v>2098</v>
      </c>
      <c r="Q3" s="10">
        <v>15570113</v>
      </c>
      <c r="R3" s="10">
        <v>191454</v>
      </c>
      <c r="S3" s="10">
        <v>0</v>
      </c>
      <c r="T3" s="10">
        <v>21892411</v>
      </c>
      <c r="U3" s="10">
        <v>38052053</v>
      </c>
      <c r="V3" s="10">
        <v>1586759</v>
      </c>
      <c r="W3" s="10">
        <v>346273535</v>
      </c>
      <c r="X3" s="10">
        <v>20591013</v>
      </c>
      <c r="Y3" s="10">
        <v>-6859</v>
      </c>
      <c r="Z3" s="10">
        <v>20584154</v>
      </c>
      <c r="AA3" s="10">
        <v>1790083</v>
      </c>
      <c r="AB3" s="10">
        <v>68111</v>
      </c>
      <c r="AC3" s="10">
        <v>1218</v>
      </c>
      <c r="AD3" s="10">
        <v>7363614</v>
      </c>
      <c r="AE3" s="10">
        <v>11240193</v>
      </c>
      <c r="AF3" s="10">
        <v>-2927920</v>
      </c>
      <c r="AG3" s="10">
        <v>-733589</v>
      </c>
      <c r="AH3" s="10">
        <v>16801710</v>
      </c>
      <c r="AI3" s="10">
        <v>-2288866</v>
      </c>
      <c r="AJ3" s="10">
        <v>-20272939</v>
      </c>
      <c r="AK3" s="10">
        <v>0</v>
      </c>
      <c r="AL3" s="10">
        <v>-20272939</v>
      </c>
      <c r="AM3" s="10">
        <v>-11641602</v>
      </c>
      <c r="AN3" s="10">
        <v>2672</v>
      </c>
      <c r="AO3" s="10">
        <v>-11638930</v>
      </c>
      <c r="AP3" s="10">
        <v>-617312</v>
      </c>
      <c r="AQ3" s="10">
        <v>0</v>
      </c>
      <c r="AR3" s="10">
        <v>-101535</v>
      </c>
      <c r="AS3" s="10">
        <v>-641726</v>
      </c>
      <c r="AT3" s="10">
        <v>12916</v>
      </c>
      <c r="AU3" s="10">
        <v>0</v>
      </c>
      <c r="AV3" s="10">
        <v>-730345</v>
      </c>
      <c r="AW3" s="10">
        <v>-684764</v>
      </c>
      <c r="AX3" s="10">
        <v>1152708</v>
      </c>
      <c r="AY3" s="10">
        <v>-208211</v>
      </c>
      <c r="AZ3" s="10">
        <v>282987</v>
      </c>
      <c r="BA3" s="10">
        <v>615304</v>
      </c>
      <c r="BB3" s="10">
        <v>0</v>
      </c>
      <c r="BC3" s="10">
        <v>0</v>
      </c>
      <c r="BD3" s="10">
        <v>1842788</v>
      </c>
      <c r="BE3" s="10">
        <v>-330477</v>
      </c>
      <c r="BF3" s="10">
        <v>1512311</v>
      </c>
      <c r="BG3" s="10">
        <v>896913</v>
      </c>
      <c r="BH3" s="10">
        <v>-13239</v>
      </c>
      <c r="BI3" s="10">
        <v>88957</v>
      </c>
      <c r="BJ3" s="10">
        <v>1429</v>
      </c>
      <c r="BK3" s="10">
        <v>974060</v>
      </c>
      <c r="BL3" s="10">
        <v>-91727</v>
      </c>
      <c r="BM3" s="10">
        <v>-1090532</v>
      </c>
      <c r="BN3" s="10">
        <v>63351</v>
      </c>
      <c r="BO3" s="10">
        <v>-53390</v>
      </c>
      <c r="BP3" s="10">
        <v>-15298</v>
      </c>
      <c r="BQ3" s="10">
        <v>471</v>
      </c>
      <c r="BR3" s="10">
        <v>-1095398</v>
      </c>
      <c r="BS3" s="10">
        <v>-27475</v>
      </c>
      <c r="BT3" s="10">
        <v>-22505</v>
      </c>
      <c r="BU3" s="10">
        <v>-52803</v>
      </c>
      <c r="BV3" s="10">
        <v>27</v>
      </c>
      <c r="BW3" s="10">
        <v>-75281</v>
      </c>
      <c r="BX3" s="10">
        <v>107610</v>
      </c>
      <c r="BY3" s="10">
        <v>-208211</v>
      </c>
      <c r="BZ3" s="10">
        <v>0</v>
      </c>
      <c r="CA3" s="10">
        <v>0</v>
      </c>
      <c r="CB3" s="10">
        <v>373892</v>
      </c>
      <c r="CC3" s="10">
        <v>24521203</v>
      </c>
      <c r="CD3" s="10">
        <v>782026</v>
      </c>
      <c r="CE3" s="10">
        <v>25381079</v>
      </c>
      <c r="CF3" s="10">
        <v>16871511</v>
      </c>
      <c r="CG3" s="10">
        <v>15743665</v>
      </c>
      <c r="CH3" s="10">
        <v>130631287</v>
      </c>
      <c r="CI3" s="10">
        <v>0</v>
      </c>
      <c r="CJ3" s="10">
        <v>3761634</v>
      </c>
      <c r="CK3" s="10">
        <v>19258826</v>
      </c>
      <c r="CL3" s="10">
        <v>188168964</v>
      </c>
      <c r="CM3" s="10">
        <v>213923935</v>
      </c>
      <c r="CN3" s="10">
        <v>124887278</v>
      </c>
      <c r="CO3" s="10">
        <v>471</v>
      </c>
      <c r="CP3" s="10">
        <v>24521</v>
      </c>
      <c r="CQ3" s="10">
        <v>838232</v>
      </c>
      <c r="CR3" s="10">
        <v>838232</v>
      </c>
      <c r="CS3" s="10">
        <v>177213</v>
      </c>
      <c r="CT3" s="10">
        <v>1399820</v>
      </c>
      <c r="CU3" s="10">
        <v>623041</v>
      </c>
      <c r="CV3" s="10">
        <v>3062827</v>
      </c>
      <c r="CW3" s="10">
        <v>94194</v>
      </c>
      <c r="CX3" s="10">
        <v>0</v>
      </c>
      <c r="CY3" s="10">
        <v>962513</v>
      </c>
      <c r="CZ3" s="10">
        <v>0</v>
      </c>
      <c r="DA3" s="10">
        <v>1056707</v>
      </c>
      <c r="DB3" s="10">
        <v>2755324</v>
      </c>
      <c r="DC3" s="10">
        <v>406342</v>
      </c>
      <c r="DD3" s="10">
        <v>3161666</v>
      </c>
      <c r="DE3" s="10">
        <v>346273535</v>
      </c>
      <c r="DF3" s="10">
        <v>1100000</v>
      </c>
      <c r="DG3" s="10">
        <v>0</v>
      </c>
      <c r="DH3" s="10">
        <v>1498834</v>
      </c>
      <c r="DI3" s="10">
        <v>1498834</v>
      </c>
      <c r="DJ3" s="10">
        <v>14155880</v>
      </c>
      <c r="DK3" s="10">
        <v>1512311</v>
      </c>
      <c r="DL3" s="10">
        <v>18267025</v>
      </c>
      <c r="DM3" s="10">
        <v>0</v>
      </c>
      <c r="DN3" s="10">
        <v>3865100</v>
      </c>
      <c r="DO3" s="10">
        <v>3865100</v>
      </c>
      <c r="DP3" s="10">
        <v>350318</v>
      </c>
      <c r="DQ3" s="10">
        <v>140324929</v>
      </c>
      <c r="DR3" s="10">
        <v>148765730</v>
      </c>
      <c r="DS3" s="10">
        <v>898899</v>
      </c>
      <c r="DT3" s="10">
        <v>6351648</v>
      </c>
      <c r="DU3" s="10">
        <v>0</v>
      </c>
      <c r="DV3" s="10">
        <v>0</v>
      </c>
      <c r="DW3" s="10">
        <v>0</v>
      </c>
      <c r="DX3" s="10">
        <v>0</v>
      </c>
      <c r="DY3" s="10">
        <v>0</v>
      </c>
      <c r="DZ3" s="10">
        <v>0</v>
      </c>
      <c r="EA3" s="10">
        <v>0</v>
      </c>
      <c r="EB3" s="10">
        <v>1190254</v>
      </c>
      <c r="EC3" s="10">
        <v>144495</v>
      </c>
      <c r="ED3" s="10">
        <v>0</v>
      </c>
      <c r="EE3" s="10">
        <v>0</v>
      </c>
      <c r="EF3" s="10">
        <v>0</v>
      </c>
      <c r="EG3" s="10">
        <v>0</v>
      </c>
      <c r="EH3" s="10">
        <v>0</v>
      </c>
      <c r="EI3" s="10">
        <v>0</v>
      </c>
      <c r="EJ3" s="10">
        <v>0</v>
      </c>
      <c r="EK3" s="10">
        <v>0</v>
      </c>
      <c r="EL3" s="10">
        <v>181122</v>
      </c>
      <c r="EM3" s="10">
        <v>0</v>
      </c>
      <c r="EN3" s="10">
        <v>77850</v>
      </c>
      <c r="EO3" s="10">
        <v>0</v>
      </c>
      <c r="EP3" s="10">
        <v>0</v>
      </c>
      <c r="EQ3" s="10">
        <v>1902041</v>
      </c>
      <c r="ER3" s="10">
        <v>0</v>
      </c>
      <c r="ES3" s="10">
        <v>6488</v>
      </c>
      <c r="ET3" s="10">
        <v>17562</v>
      </c>
      <c r="EU3" s="10">
        <v>0</v>
      </c>
      <c r="EV3" s="10">
        <v>0</v>
      </c>
      <c r="EW3" s="10">
        <v>0</v>
      </c>
      <c r="EX3" s="10">
        <v>0</v>
      </c>
      <c r="EY3" s="10"/>
      <c r="EZ3" s="10"/>
      <c r="FA3" s="10">
        <v>256806279</v>
      </c>
      <c r="FB3" s="10">
        <v>4749288</v>
      </c>
      <c r="FC3" s="10">
        <v>261555567</v>
      </c>
      <c r="FD3" s="10">
        <v>-5452256</v>
      </c>
      <c r="FE3" s="10">
        <v>-35071639</v>
      </c>
      <c r="FF3" s="10">
        <v>221031672</v>
      </c>
      <c r="FG3" s="10">
        <v>20591013</v>
      </c>
      <c r="FH3" s="10">
        <v>6988463</v>
      </c>
      <c r="FI3" s="10">
        <v>-20272939</v>
      </c>
      <c r="FJ3" s="10">
        <v>-504015</v>
      </c>
      <c r="FK3" s="10">
        <v>-23899</v>
      </c>
      <c r="FL3" s="10">
        <v>161224</v>
      </c>
      <c r="FM3" s="10">
        <v>227971520</v>
      </c>
      <c r="FN3" s="10">
        <v>39213535</v>
      </c>
      <c r="FO3" s="10">
        <v>6351648</v>
      </c>
      <c r="FP3" s="10">
        <v>273536703</v>
      </c>
      <c r="FQ3" s="10">
        <v>-5366600</v>
      </c>
      <c r="FR3" s="10">
        <v>268170103</v>
      </c>
      <c r="FS3" s="10">
        <v>0</v>
      </c>
    </row>
    <row r="4" spans="1:175" x14ac:dyDescent="0.25">
      <c r="A4" s="69">
        <v>201612</v>
      </c>
      <c r="B4" s="69">
        <v>62518</v>
      </c>
      <c r="C4" s="70" t="s">
        <v>1258</v>
      </c>
      <c r="D4" s="10">
        <v>42066999</v>
      </c>
      <c r="E4" s="10">
        <v>42066999</v>
      </c>
      <c r="F4" s="10">
        <v>91402974</v>
      </c>
      <c r="G4" s="10">
        <v>1239453</v>
      </c>
      <c r="H4" s="10">
        <v>2900789</v>
      </c>
      <c r="I4" s="10">
        <v>117686</v>
      </c>
      <c r="J4" s="10"/>
      <c r="K4" s="10">
        <v>95808742</v>
      </c>
      <c r="L4" s="10">
        <v>162531</v>
      </c>
      <c r="M4" s="10"/>
      <c r="N4" s="10">
        <v>162531</v>
      </c>
      <c r="O4" s="10"/>
      <c r="P4" s="10">
        <v>288134</v>
      </c>
      <c r="Q4" s="10"/>
      <c r="R4" s="10">
        <v>269023</v>
      </c>
      <c r="S4" s="10">
        <v>30965</v>
      </c>
      <c r="T4" s="10">
        <v>41027842</v>
      </c>
      <c r="U4" s="10">
        <v>41615964</v>
      </c>
      <c r="V4" s="10">
        <v>16407</v>
      </c>
      <c r="W4" s="10">
        <v>142834330</v>
      </c>
      <c r="X4" s="10">
        <v>4334862</v>
      </c>
      <c r="Y4" s="10">
        <v>-11764</v>
      </c>
      <c r="Z4" s="10">
        <v>4323098</v>
      </c>
      <c r="AA4" s="10">
        <v>371381</v>
      </c>
      <c r="AB4" s="10">
        <v>507</v>
      </c>
      <c r="AC4" s="10">
        <v>36145</v>
      </c>
      <c r="AD4" s="10">
        <v>3434247</v>
      </c>
      <c r="AE4" s="10">
        <v>3422392</v>
      </c>
      <c r="AF4" s="10">
        <v>-49062</v>
      </c>
      <c r="AG4" s="10">
        <v>-288913</v>
      </c>
      <c r="AH4" s="10">
        <v>6926697</v>
      </c>
      <c r="AI4" s="10">
        <v>-883468</v>
      </c>
      <c r="AJ4" s="10">
        <v>-5814103</v>
      </c>
      <c r="AK4" s="10">
        <v>4982</v>
      </c>
      <c r="AL4" s="10">
        <v>-5809121</v>
      </c>
      <c r="AM4" s="10">
        <v>-3628006</v>
      </c>
      <c r="AN4" s="10">
        <v>3875</v>
      </c>
      <c r="AO4" s="10">
        <v>-3624131</v>
      </c>
      <c r="AP4" s="10">
        <v>127532</v>
      </c>
      <c r="AQ4" s="10"/>
      <c r="AR4" s="10">
        <v>-164643</v>
      </c>
      <c r="AS4" s="10">
        <v>-138041</v>
      </c>
      <c r="AT4" s="10"/>
      <c r="AU4" s="10"/>
      <c r="AV4" s="10">
        <v>-302684</v>
      </c>
      <c r="AW4" s="10">
        <v>-236707</v>
      </c>
      <c r="AX4" s="10">
        <v>521216</v>
      </c>
      <c r="AY4" s="10">
        <v>-63167</v>
      </c>
      <c r="AZ4" s="10">
        <v>47305</v>
      </c>
      <c r="BA4" s="10"/>
      <c r="BB4" s="10"/>
      <c r="BC4" s="10"/>
      <c r="BD4" s="10">
        <v>505354</v>
      </c>
      <c r="BE4" s="10">
        <v>-73117</v>
      </c>
      <c r="BF4" s="10">
        <v>432237</v>
      </c>
      <c r="BG4" s="10">
        <v>227484</v>
      </c>
      <c r="BH4" s="10">
        <v>-65934</v>
      </c>
      <c r="BI4" s="10">
        <v>16052</v>
      </c>
      <c r="BJ4" s="10"/>
      <c r="BK4" s="10">
        <v>176794</v>
      </c>
      <c r="BL4" s="10"/>
      <c r="BM4" s="10">
        <v>-363198</v>
      </c>
      <c r="BN4" s="10">
        <v>26181</v>
      </c>
      <c r="BO4" s="10">
        <v>6955</v>
      </c>
      <c r="BP4" s="10">
        <v>-17684</v>
      </c>
      <c r="BQ4" s="10">
        <v>21543</v>
      </c>
      <c r="BR4" s="10">
        <v>-326203</v>
      </c>
      <c r="BS4" s="10"/>
      <c r="BT4" s="10">
        <v>-23498</v>
      </c>
      <c r="BU4" s="10">
        <v>-13208</v>
      </c>
      <c r="BV4" s="10"/>
      <c r="BW4" s="10">
        <v>-36706</v>
      </c>
      <c r="BX4" s="10">
        <v>122948</v>
      </c>
      <c r="BY4" s="10">
        <v>-63167</v>
      </c>
      <c r="BZ4" s="10"/>
      <c r="CA4" s="10"/>
      <c r="CB4" s="10">
        <v>581092</v>
      </c>
      <c r="CC4" s="10">
        <v>1365839</v>
      </c>
      <c r="CD4" s="10">
        <v>5435</v>
      </c>
      <c r="CE4" s="10">
        <v>4268273</v>
      </c>
      <c r="CF4" s="10">
        <v>6828090</v>
      </c>
      <c r="CG4" s="10">
        <v>7813373</v>
      </c>
      <c r="CH4" s="10">
        <v>38772552</v>
      </c>
      <c r="CI4" s="10"/>
      <c r="CJ4" s="10"/>
      <c r="CK4" s="10">
        <v>38932671</v>
      </c>
      <c r="CL4" s="10">
        <v>92438032</v>
      </c>
      <c r="CM4" s="10">
        <v>97287397</v>
      </c>
      <c r="CN4" s="10">
        <v>42656002</v>
      </c>
      <c r="CO4" s="10">
        <v>224818</v>
      </c>
      <c r="CP4" s="10">
        <v>262624</v>
      </c>
      <c r="CQ4" s="10">
        <v>78571</v>
      </c>
      <c r="CR4" s="10">
        <v>78571</v>
      </c>
      <c r="CS4" s="10"/>
      <c r="CT4" s="10">
        <v>48195</v>
      </c>
      <c r="CU4" s="10">
        <v>113332</v>
      </c>
      <c r="CV4" s="10">
        <v>504193</v>
      </c>
      <c r="CW4" s="10"/>
      <c r="CX4" s="10"/>
      <c r="CY4" s="10">
        <v>1949589</v>
      </c>
      <c r="CZ4" s="10">
        <v>115563</v>
      </c>
      <c r="DA4" s="10">
        <v>2065152</v>
      </c>
      <c r="DB4" s="10">
        <v>321586</v>
      </c>
      <c r="DC4" s="10"/>
      <c r="DD4" s="10">
        <v>321586</v>
      </c>
      <c r="DE4" s="10">
        <v>142834330</v>
      </c>
      <c r="DF4" s="10">
        <v>10000</v>
      </c>
      <c r="DG4" s="10"/>
      <c r="DH4" s="10">
        <v>383254</v>
      </c>
      <c r="DI4" s="10">
        <v>383254</v>
      </c>
      <c r="DJ4" s="10">
        <v>2861432</v>
      </c>
      <c r="DK4" s="10">
        <v>1017000</v>
      </c>
      <c r="DL4" s="10">
        <v>4271686</v>
      </c>
      <c r="DM4" s="10"/>
      <c r="DN4" s="10">
        <v>959000</v>
      </c>
      <c r="DO4" s="10">
        <v>959000</v>
      </c>
      <c r="DP4" s="10">
        <v>147840</v>
      </c>
      <c r="DQ4" s="10">
        <v>40584288</v>
      </c>
      <c r="DR4" s="10">
        <v>49335975</v>
      </c>
      <c r="DS4" s="10">
        <v>1177621</v>
      </c>
      <c r="DT4" s="10">
        <v>7411081</v>
      </c>
      <c r="DU4" s="10"/>
      <c r="DV4" s="10"/>
      <c r="DW4" s="10"/>
      <c r="DX4" s="10"/>
      <c r="DY4" s="10"/>
      <c r="DZ4" s="10"/>
      <c r="EA4" s="10"/>
      <c r="EB4" s="10">
        <v>162985</v>
      </c>
      <c r="EC4" s="10"/>
      <c r="ED4" s="10"/>
      <c r="EE4" s="10"/>
      <c r="EF4" s="10"/>
      <c r="EG4" s="10"/>
      <c r="EH4" s="10"/>
      <c r="EI4" s="10"/>
      <c r="EJ4" s="10"/>
      <c r="EK4" s="10">
        <v>-808</v>
      </c>
      <c r="EL4" s="10"/>
      <c r="EM4" s="10"/>
      <c r="EN4" s="10">
        <v>2874324</v>
      </c>
      <c r="EO4" s="10">
        <v>22675</v>
      </c>
      <c r="EP4" s="10"/>
      <c r="EQ4" s="10">
        <v>91346</v>
      </c>
      <c r="ER4" s="10"/>
      <c r="ES4" s="10">
        <v>24</v>
      </c>
      <c r="ET4" s="10">
        <v>37782</v>
      </c>
      <c r="EU4" s="10"/>
      <c r="EV4" s="10"/>
      <c r="EW4" s="10">
        <v>1471</v>
      </c>
      <c r="EX4" s="10"/>
      <c r="EY4" s="10"/>
      <c r="EZ4" s="10"/>
      <c r="FA4" s="10">
        <v>86055346</v>
      </c>
      <c r="FB4" s="10">
        <v>1366985</v>
      </c>
      <c r="FC4" s="10">
        <v>87422331</v>
      </c>
      <c r="FD4" s="10">
        <v>-5828372</v>
      </c>
      <c r="FE4" s="10">
        <v>-5820086</v>
      </c>
      <c r="FF4" s="10">
        <v>75773873</v>
      </c>
      <c r="FG4" s="10">
        <v>9028526</v>
      </c>
      <c r="FH4" s="10">
        <v>3843395</v>
      </c>
      <c r="FI4" s="10">
        <v>-8798247</v>
      </c>
      <c r="FJ4" s="10">
        <v>-269366</v>
      </c>
      <c r="FK4" s="10">
        <v>-4493</v>
      </c>
      <c r="FL4" s="10"/>
      <c r="FM4" s="10">
        <v>79573688</v>
      </c>
      <c r="FN4" s="10">
        <v>5657658</v>
      </c>
      <c r="FO4" s="10">
        <v>7411081</v>
      </c>
      <c r="FP4" s="10">
        <v>92642427</v>
      </c>
      <c r="FQ4" s="10">
        <v>-1239453</v>
      </c>
      <c r="FR4" s="10">
        <v>91402974</v>
      </c>
      <c r="FS4" s="10"/>
    </row>
    <row r="5" spans="1:175" x14ac:dyDescent="0.25">
      <c r="A5" s="69">
        <v>201612</v>
      </c>
      <c r="B5" s="69">
        <v>63017</v>
      </c>
      <c r="C5" s="70" t="s">
        <v>673</v>
      </c>
      <c r="D5" s="10"/>
      <c r="E5" s="10"/>
      <c r="F5" s="10">
        <v>459417</v>
      </c>
      <c r="G5" s="10"/>
      <c r="H5" s="10"/>
      <c r="I5" s="10"/>
      <c r="J5" s="10"/>
      <c r="K5" s="10">
        <v>459417</v>
      </c>
      <c r="L5" s="10"/>
      <c r="M5" s="10"/>
      <c r="N5" s="10"/>
      <c r="O5" s="10">
        <v>3285</v>
      </c>
      <c r="P5" s="10"/>
      <c r="Q5" s="10"/>
      <c r="R5" s="10">
        <v>3666</v>
      </c>
      <c r="S5" s="10">
        <v>120</v>
      </c>
      <c r="T5" s="10"/>
      <c r="U5" s="10">
        <v>7071</v>
      </c>
      <c r="V5" s="10">
        <v>175</v>
      </c>
      <c r="W5" s="10">
        <v>602406</v>
      </c>
      <c r="X5" s="10">
        <v>377553</v>
      </c>
      <c r="Y5" s="10">
        <v>-1363</v>
      </c>
      <c r="Z5" s="10">
        <v>376190</v>
      </c>
      <c r="AA5" s="10"/>
      <c r="AB5" s="10"/>
      <c r="AC5" s="10"/>
      <c r="AD5" s="10">
        <v>7209</v>
      </c>
      <c r="AE5" s="10">
        <v>-6712</v>
      </c>
      <c r="AF5" s="10">
        <v>-19</v>
      </c>
      <c r="AG5" s="10">
        <v>-821</v>
      </c>
      <c r="AH5" s="10">
        <v>-343</v>
      </c>
      <c r="AI5" s="10"/>
      <c r="AJ5" s="10">
        <v>-567530</v>
      </c>
      <c r="AK5" s="10"/>
      <c r="AL5" s="10">
        <v>-567530</v>
      </c>
      <c r="AM5" s="10">
        <v>202784</v>
      </c>
      <c r="AN5" s="10"/>
      <c r="AO5" s="10">
        <v>202784</v>
      </c>
      <c r="AP5" s="10"/>
      <c r="AQ5" s="10"/>
      <c r="AR5" s="10">
        <v>-6224</v>
      </c>
      <c r="AS5" s="10">
        <v>-5985</v>
      </c>
      <c r="AT5" s="10"/>
      <c r="AU5" s="10"/>
      <c r="AV5" s="10">
        <v>-12209</v>
      </c>
      <c r="AW5" s="10">
        <v>1220</v>
      </c>
      <c r="AX5" s="10">
        <v>112</v>
      </c>
      <c r="AY5" s="10"/>
      <c r="AZ5" s="10">
        <v>-1220</v>
      </c>
      <c r="BA5" s="10"/>
      <c r="BB5" s="10"/>
      <c r="BC5" s="10"/>
      <c r="BD5" s="10">
        <v>-1108</v>
      </c>
      <c r="BE5" s="10">
        <v>244</v>
      </c>
      <c r="BF5" s="10">
        <v>-864</v>
      </c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>
        <v>507752</v>
      </c>
      <c r="CI5" s="10"/>
      <c r="CJ5" s="10"/>
      <c r="CK5" s="10"/>
      <c r="CL5" s="10">
        <v>507752</v>
      </c>
      <c r="CM5" s="10">
        <v>507752</v>
      </c>
      <c r="CN5" s="10"/>
      <c r="CO5" s="10"/>
      <c r="CP5" s="10"/>
      <c r="CQ5" s="10">
        <v>381</v>
      </c>
      <c r="CR5" s="10">
        <v>381</v>
      </c>
      <c r="CS5" s="10"/>
      <c r="CT5" s="10"/>
      <c r="CU5" s="10"/>
      <c r="CV5" s="10">
        <v>381</v>
      </c>
      <c r="CW5" s="10"/>
      <c r="CX5" s="10">
        <v>2</v>
      </c>
      <c r="CY5" s="10">
        <v>87727</v>
      </c>
      <c r="CZ5" s="10"/>
      <c r="DA5" s="10">
        <v>87729</v>
      </c>
      <c r="DB5" s="10">
        <v>5666</v>
      </c>
      <c r="DC5" s="10">
        <v>878</v>
      </c>
      <c r="DD5" s="10">
        <v>6544</v>
      </c>
      <c r="DE5" s="10">
        <v>602406</v>
      </c>
      <c r="DF5" s="10">
        <v>15000</v>
      </c>
      <c r="DG5" s="10"/>
      <c r="DH5" s="10"/>
      <c r="DI5" s="10"/>
      <c r="DJ5" s="10">
        <v>120743</v>
      </c>
      <c r="DK5" s="10"/>
      <c r="DL5" s="10">
        <v>135743</v>
      </c>
      <c r="DM5" s="10"/>
      <c r="DN5" s="10"/>
      <c r="DO5" s="10"/>
      <c r="DP5" s="10"/>
      <c r="DQ5" s="10"/>
      <c r="DR5" s="10">
        <v>459417</v>
      </c>
      <c r="DS5" s="10"/>
      <c r="DT5" s="10">
        <v>459417</v>
      </c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>
        <v>662202</v>
      </c>
      <c r="FE5" s="10"/>
      <c r="FF5" s="10">
        <v>662202</v>
      </c>
      <c r="FG5" s="10">
        <v>377553</v>
      </c>
      <c r="FH5" s="10">
        <v>877</v>
      </c>
      <c r="FI5" s="10">
        <v>-567530</v>
      </c>
      <c r="FJ5" s="10">
        <v>-12344</v>
      </c>
      <c r="FK5" s="10">
        <v>-1363</v>
      </c>
      <c r="FL5" s="10">
        <v>22</v>
      </c>
      <c r="FM5" s="10">
        <v>459417</v>
      </c>
      <c r="FN5" s="10"/>
      <c r="FO5" s="10"/>
      <c r="FP5" s="10">
        <v>459417</v>
      </c>
      <c r="FQ5" s="10"/>
      <c r="FR5" s="10">
        <v>459417</v>
      </c>
      <c r="FS5" s="10"/>
    </row>
    <row r="6" spans="1:175" x14ac:dyDescent="0.25">
      <c r="A6" s="69">
        <v>201612</v>
      </c>
      <c r="B6" s="69">
        <v>62706</v>
      </c>
      <c r="C6" s="70" t="s">
        <v>674</v>
      </c>
      <c r="D6" s="10"/>
      <c r="E6" s="10"/>
      <c r="F6" s="10">
        <v>12487573</v>
      </c>
      <c r="G6" s="10">
        <v>365458</v>
      </c>
      <c r="H6" s="10">
        <v>467817</v>
      </c>
      <c r="I6" s="10">
        <v>7555</v>
      </c>
      <c r="J6" s="10"/>
      <c r="K6" s="10">
        <v>13375588</v>
      </c>
      <c r="L6" s="10"/>
      <c r="M6" s="10"/>
      <c r="N6" s="10"/>
      <c r="O6" s="10">
        <v>16224</v>
      </c>
      <c r="P6" s="10">
        <v>12564</v>
      </c>
      <c r="Q6" s="10">
        <v>249974</v>
      </c>
      <c r="R6" s="10">
        <v>516</v>
      </c>
      <c r="S6" s="10">
        <v>30779</v>
      </c>
      <c r="T6" s="10">
        <v>219070</v>
      </c>
      <c r="U6" s="10">
        <v>529127</v>
      </c>
      <c r="V6" s="10">
        <v>11338</v>
      </c>
      <c r="W6" s="10">
        <v>14976303</v>
      </c>
      <c r="X6" s="10">
        <v>1281165</v>
      </c>
      <c r="Y6" s="10">
        <v>-18057</v>
      </c>
      <c r="Z6" s="10">
        <v>1263108</v>
      </c>
      <c r="AA6" s="10">
        <v>157614</v>
      </c>
      <c r="AB6" s="10"/>
      <c r="AC6" s="10">
        <v>4423</v>
      </c>
      <c r="AD6" s="10">
        <v>332597</v>
      </c>
      <c r="AE6" s="10">
        <v>402366</v>
      </c>
      <c r="AF6" s="10">
        <v>-4704</v>
      </c>
      <c r="AG6" s="10">
        <v>-44208</v>
      </c>
      <c r="AH6" s="10">
        <v>848088</v>
      </c>
      <c r="AI6" s="10">
        <v>-119672</v>
      </c>
      <c r="AJ6" s="10">
        <v>-970255</v>
      </c>
      <c r="AK6" s="10">
        <v>10912</v>
      </c>
      <c r="AL6" s="10">
        <v>-959343</v>
      </c>
      <c r="AM6" s="10">
        <v>-799235</v>
      </c>
      <c r="AN6" s="10">
        <v>-1679</v>
      </c>
      <c r="AO6" s="10">
        <v>-800914</v>
      </c>
      <c r="AP6" s="10">
        <v>-26534</v>
      </c>
      <c r="AQ6" s="10"/>
      <c r="AR6" s="10">
        <v>-53908</v>
      </c>
      <c r="AS6" s="10">
        <v>-49651</v>
      </c>
      <c r="AT6" s="10">
        <v>2584</v>
      </c>
      <c r="AU6" s="10">
        <v>4998</v>
      </c>
      <c r="AV6" s="10">
        <v>-95977</v>
      </c>
      <c r="AW6" s="10">
        <v>-32311</v>
      </c>
      <c r="AX6" s="10">
        <v>76445</v>
      </c>
      <c r="AY6" s="10">
        <v>31553</v>
      </c>
      <c r="AZ6" s="10">
        <v>7425</v>
      </c>
      <c r="BA6" s="10"/>
      <c r="BB6" s="10"/>
      <c r="BC6" s="10"/>
      <c r="BD6" s="10">
        <v>115423</v>
      </c>
      <c r="BE6" s="10">
        <v>-16696</v>
      </c>
      <c r="BF6" s="10">
        <v>98727</v>
      </c>
      <c r="BG6" s="10">
        <v>111021</v>
      </c>
      <c r="BH6" s="10">
        <v>-51603</v>
      </c>
      <c r="BI6" s="10">
        <v>-1378</v>
      </c>
      <c r="BJ6" s="10"/>
      <c r="BK6" s="10">
        <v>58549</v>
      </c>
      <c r="BL6" s="10"/>
      <c r="BM6" s="10">
        <v>-61427</v>
      </c>
      <c r="BN6" s="10">
        <v>21302</v>
      </c>
      <c r="BO6" s="10">
        <v>6839</v>
      </c>
      <c r="BP6" s="10">
        <v>-19</v>
      </c>
      <c r="BQ6" s="10">
        <v>1937</v>
      </c>
      <c r="BR6" s="10">
        <v>-31368</v>
      </c>
      <c r="BS6" s="10"/>
      <c r="BT6" s="10">
        <v>-5551</v>
      </c>
      <c r="BU6" s="10">
        <v>-13045</v>
      </c>
      <c r="BV6" s="10">
        <v>16164</v>
      </c>
      <c r="BW6" s="10">
        <v>-2432</v>
      </c>
      <c r="BX6" s="10">
        <v>6804</v>
      </c>
      <c r="BY6" s="10">
        <v>31553</v>
      </c>
      <c r="BZ6" s="10"/>
      <c r="CA6" s="10"/>
      <c r="CB6" s="10">
        <v>99575</v>
      </c>
      <c r="CC6" s="10">
        <v>1534810</v>
      </c>
      <c r="CD6" s="10"/>
      <c r="CE6" s="10">
        <v>1534810</v>
      </c>
      <c r="CF6" s="10">
        <v>750143</v>
      </c>
      <c r="CG6" s="10">
        <v>673110</v>
      </c>
      <c r="CH6" s="10">
        <v>11193869</v>
      </c>
      <c r="CI6" s="10">
        <v>7764</v>
      </c>
      <c r="CJ6" s="10"/>
      <c r="CK6" s="10">
        <v>390326</v>
      </c>
      <c r="CL6" s="10">
        <v>13018081</v>
      </c>
      <c r="CM6" s="10">
        <v>14652466</v>
      </c>
      <c r="CN6" s="10"/>
      <c r="CO6" s="10">
        <v>49155</v>
      </c>
      <c r="CP6" s="10">
        <v>62040</v>
      </c>
      <c r="CQ6" s="10">
        <v>28929</v>
      </c>
      <c r="CR6" s="10">
        <v>28929</v>
      </c>
      <c r="CS6" s="10">
        <v>574</v>
      </c>
      <c r="CT6" s="10">
        <v>2073</v>
      </c>
      <c r="CU6" s="10">
        <v>15913</v>
      </c>
      <c r="CV6" s="10">
        <v>109529</v>
      </c>
      <c r="CW6" s="10"/>
      <c r="CX6" s="10">
        <v>21287</v>
      </c>
      <c r="CY6" s="10">
        <v>89759</v>
      </c>
      <c r="CZ6" s="10"/>
      <c r="DA6" s="10">
        <v>111046</v>
      </c>
      <c r="DB6" s="10">
        <v>86733</v>
      </c>
      <c r="DC6" s="10">
        <v>16529</v>
      </c>
      <c r="DD6" s="10">
        <v>103262</v>
      </c>
      <c r="DE6" s="10">
        <v>14976303</v>
      </c>
      <c r="DF6" s="10">
        <v>391800</v>
      </c>
      <c r="DG6" s="10"/>
      <c r="DH6" s="10">
        <v>100883</v>
      </c>
      <c r="DI6" s="10">
        <v>100883</v>
      </c>
      <c r="DJ6" s="10">
        <v>282567</v>
      </c>
      <c r="DK6" s="10">
        <v>165000</v>
      </c>
      <c r="DL6" s="10">
        <v>940250</v>
      </c>
      <c r="DM6" s="10"/>
      <c r="DN6" s="10">
        <v>120000</v>
      </c>
      <c r="DO6" s="10">
        <v>120000</v>
      </c>
      <c r="DP6" s="10">
        <v>37102</v>
      </c>
      <c r="DQ6" s="10">
        <v>10410840</v>
      </c>
      <c r="DR6" s="10">
        <v>12487573</v>
      </c>
      <c r="DS6" s="10">
        <v>759247</v>
      </c>
      <c r="DT6" s="10">
        <v>1317486</v>
      </c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>
        <v>509</v>
      </c>
      <c r="EL6" s="10"/>
      <c r="EM6" s="10"/>
      <c r="EN6" s="10"/>
      <c r="EO6" s="10"/>
      <c r="EP6" s="10">
        <v>2869</v>
      </c>
      <c r="EQ6" s="10"/>
      <c r="ER6" s="10"/>
      <c r="ES6" s="10"/>
      <c r="ET6" s="10">
        <v>12885</v>
      </c>
      <c r="EU6" s="10"/>
      <c r="EV6" s="10"/>
      <c r="EW6" s="10"/>
      <c r="EX6" s="10"/>
      <c r="EY6" s="10">
        <v>10083</v>
      </c>
      <c r="EZ6" s="10"/>
      <c r="FA6" s="10">
        <v>11688880</v>
      </c>
      <c r="FB6" s="10">
        <v>338932</v>
      </c>
      <c r="FC6" s="10">
        <v>12027812</v>
      </c>
      <c r="FD6" s="10">
        <v>-1149305</v>
      </c>
      <c r="FE6" s="10">
        <v>-1118384</v>
      </c>
      <c r="FF6" s="10">
        <v>9760123</v>
      </c>
      <c r="FG6" s="10">
        <v>1281165</v>
      </c>
      <c r="FH6" s="10">
        <v>382875</v>
      </c>
      <c r="FI6" s="10">
        <v>-954939</v>
      </c>
      <c r="FJ6" s="10">
        <v>-78050</v>
      </c>
      <c r="FK6" s="10">
        <v>-66006</v>
      </c>
      <c r="FL6" s="10"/>
      <c r="FM6" s="10">
        <v>10325168</v>
      </c>
      <c r="FN6" s="10">
        <v>1210377</v>
      </c>
      <c r="FO6" s="10">
        <v>1317486</v>
      </c>
      <c r="FP6" s="10">
        <v>12853031</v>
      </c>
      <c r="FQ6" s="10">
        <v>-365458</v>
      </c>
      <c r="FR6" s="10">
        <v>12487573</v>
      </c>
      <c r="FS6" s="10"/>
    </row>
    <row r="7" spans="1:175" x14ac:dyDescent="0.25">
      <c r="A7" s="69">
        <v>201612</v>
      </c>
      <c r="B7" s="69">
        <v>62992</v>
      </c>
      <c r="C7" s="70" t="s">
        <v>675</v>
      </c>
      <c r="D7" s="10">
        <v>128965568</v>
      </c>
      <c r="E7" s="10">
        <v>129000942</v>
      </c>
      <c r="F7" s="10">
        <v>136591342</v>
      </c>
      <c r="G7" s="10"/>
      <c r="H7" s="10">
        <v>6177087</v>
      </c>
      <c r="I7" s="10">
        <v>41370</v>
      </c>
      <c r="J7" s="10">
        <v>428108</v>
      </c>
      <c r="K7" s="10">
        <v>143296558</v>
      </c>
      <c r="L7" s="10"/>
      <c r="M7" s="10"/>
      <c r="N7" s="10">
        <v>0</v>
      </c>
      <c r="O7" s="10">
        <v>8699</v>
      </c>
      <c r="P7" s="10"/>
      <c r="Q7" s="10"/>
      <c r="R7" s="10"/>
      <c r="S7" s="10">
        <v>1597035</v>
      </c>
      <c r="T7" s="10">
        <v>3611758</v>
      </c>
      <c r="U7" s="10">
        <v>5217492</v>
      </c>
      <c r="V7" s="10"/>
      <c r="W7" s="10">
        <v>157365515</v>
      </c>
      <c r="X7" s="10">
        <v>7205749</v>
      </c>
      <c r="Y7" s="10">
        <v>0</v>
      </c>
      <c r="Z7" s="10">
        <v>7205749</v>
      </c>
      <c r="AA7" s="10">
        <v>3613824</v>
      </c>
      <c r="AB7" s="10">
        <v>-31395</v>
      </c>
      <c r="AC7" s="10">
        <v>0</v>
      </c>
      <c r="AD7" s="10">
        <v>4323572</v>
      </c>
      <c r="AE7" s="10">
        <v>3359272</v>
      </c>
      <c r="AF7" s="10">
        <v>-343</v>
      </c>
      <c r="AG7" s="10">
        <v>-231453</v>
      </c>
      <c r="AH7" s="10">
        <v>11033477</v>
      </c>
      <c r="AI7" s="10">
        <v>-1686240</v>
      </c>
      <c r="AJ7" s="10">
        <v>-4681994</v>
      </c>
      <c r="AK7" s="10"/>
      <c r="AL7" s="10">
        <v>-4681994</v>
      </c>
      <c r="AM7" s="10">
        <v>-11194351</v>
      </c>
      <c r="AN7" s="10"/>
      <c r="AO7" s="10">
        <v>-11194351</v>
      </c>
      <c r="AP7" s="10"/>
      <c r="AQ7" s="10">
        <v>-37998</v>
      </c>
      <c r="AR7" s="10"/>
      <c r="AS7" s="10">
        <v>-112613</v>
      </c>
      <c r="AT7" s="10"/>
      <c r="AU7" s="10"/>
      <c r="AV7" s="10">
        <v>-112613</v>
      </c>
      <c r="AW7" s="10">
        <v>-543998</v>
      </c>
      <c r="AX7" s="10">
        <v>-17968</v>
      </c>
      <c r="AY7" s="10">
        <v>40598</v>
      </c>
      <c r="AZ7" s="10">
        <v>215588</v>
      </c>
      <c r="BA7" s="10"/>
      <c r="BB7" s="10"/>
      <c r="BC7" s="10"/>
      <c r="BD7" s="10">
        <v>238218</v>
      </c>
      <c r="BE7" s="10">
        <v>-33948</v>
      </c>
      <c r="BF7" s="10">
        <v>204270</v>
      </c>
      <c r="BG7" s="10">
        <v>748793</v>
      </c>
      <c r="BH7" s="10">
        <v>0</v>
      </c>
      <c r="BI7" s="10">
        <v>2678</v>
      </c>
      <c r="BJ7" s="10"/>
      <c r="BK7" s="10">
        <v>751471</v>
      </c>
      <c r="BL7" s="10"/>
      <c r="BM7" s="10">
        <v>-482596</v>
      </c>
      <c r="BN7" s="10"/>
      <c r="BO7" s="10">
        <v>-270753</v>
      </c>
      <c r="BP7" s="10">
        <v>5309</v>
      </c>
      <c r="BQ7" s="10"/>
      <c r="BR7" s="10">
        <v>-748040</v>
      </c>
      <c r="BS7" s="10">
        <v>-97198</v>
      </c>
      <c r="BT7" s="10">
        <v>0</v>
      </c>
      <c r="BU7" s="10">
        <v>-17908</v>
      </c>
      <c r="BV7" s="10"/>
      <c r="BW7" s="10">
        <v>-17908</v>
      </c>
      <c r="BX7" s="10">
        <v>152273</v>
      </c>
      <c r="BY7" s="10">
        <v>40598</v>
      </c>
      <c r="BZ7" s="10">
        <v>558</v>
      </c>
      <c r="CA7" s="10">
        <v>66058</v>
      </c>
      <c r="CB7" s="10">
        <v>0</v>
      </c>
      <c r="CC7" s="10">
        <v>4057783</v>
      </c>
      <c r="CD7" s="10">
        <v>18412</v>
      </c>
      <c r="CE7" s="10">
        <v>4486963</v>
      </c>
      <c r="CF7" s="10">
        <v>4484447</v>
      </c>
      <c r="CG7" s="10">
        <v>901723</v>
      </c>
      <c r="CH7" s="10">
        <v>11117005</v>
      </c>
      <c r="CI7" s="10">
        <v>0</v>
      </c>
      <c r="CJ7" s="10">
        <v>20375</v>
      </c>
      <c r="CK7" s="10">
        <v>1445843</v>
      </c>
      <c r="CL7" s="10">
        <v>18101319</v>
      </c>
      <c r="CM7" s="10">
        <v>22588282</v>
      </c>
      <c r="CN7" s="10">
        <v>130930293</v>
      </c>
      <c r="CO7" s="10"/>
      <c r="CP7" s="10">
        <v>0</v>
      </c>
      <c r="CQ7" s="10">
        <v>611410</v>
      </c>
      <c r="CR7" s="10">
        <v>611410</v>
      </c>
      <c r="CS7" s="10"/>
      <c r="CT7" s="10"/>
      <c r="CU7" s="10">
        <v>220912</v>
      </c>
      <c r="CV7" s="10">
        <v>832322</v>
      </c>
      <c r="CW7" s="10">
        <v>19618</v>
      </c>
      <c r="CX7" s="10">
        <v>1929426</v>
      </c>
      <c r="CY7" s="10">
        <v>534972</v>
      </c>
      <c r="CZ7" s="10"/>
      <c r="DA7" s="10">
        <v>2484016</v>
      </c>
      <c r="DB7" s="10">
        <v>389251</v>
      </c>
      <c r="DC7" s="10">
        <v>73911</v>
      </c>
      <c r="DD7" s="10">
        <v>463162</v>
      </c>
      <c r="DE7" s="10">
        <v>157365515</v>
      </c>
      <c r="DF7" s="10">
        <v>110000</v>
      </c>
      <c r="DG7" s="10">
        <v>0</v>
      </c>
      <c r="DH7" s="10"/>
      <c r="DI7" s="10">
        <v>0</v>
      </c>
      <c r="DJ7" s="10">
        <v>4684149</v>
      </c>
      <c r="DK7" s="10"/>
      <c r="DL7" s="10">
        <v>4794149</v>
      </c>
      <c r="DM7" s="10">
        <v>3690689</v>
      </c>
      <c r="DN7" s="10">
        <v>366627</v>
      </c>
      <c r="DO7" s="10">
        <v>4057316</v>
      </c>
      <c r="DP7" s="10">
        <v>58651</v>
      </c>
      <c r="DQ7" s="10">
        <v>5556297</v>
      </c>
      <c r="DR7" s="10">
        <v>7590400</v>
      </c>
      <c r="DS7" s="10">
        <v>228</v>
      </c>
      <c r="DT7" s="10">
        <v>1997221</v>
      </c>
      <c r="DU7" s="10"/>
      <c r="DV7" s="10"/>
      <c r="DW7" s="10"/>
      <c r="DX7" s="10"/>
      <c r="DY7" s="10"/>
      <c r="DZ7" s="10"/>
      <c r="EA7" s="10"/>
      <c r="EB7" s="10">
        <v>36654</v>
      </c>
      <c r="EC7" s="10">
        <v>35374</v>
      </c>
      <c r="ED7" s="10"/>
      <c r="EE7" s="10"/>
      <c r="EF7" s="10"/>
      <c r="EG7" s="10"/>
      <c r="EH7" s="10"/>
      <c r="EI7" s="10"/>
      <c r="EJ7" s="10"/>
      <c r="EK7" s="10"/>
      <c r="EL7" s="10">
        <v>1382</v>
      </c>
      <c r="EM7" s="10">
        <v>65500</v>
      </c>
      <c r="EN7" s="10">
        <v>249732</v>
      </c>
      <c r="EO7" s="10">
        <v>161036</v>
      </c>
      <c r="EP7" s="10">
        <v>0</v>
      </c>
      <c r="EQ7" s="10">
        <v>131926</v>
      </c>
      <c r="ER7" s="10"/>
      <c r="ES7" s="10"/>
      <c r="ET7" s="10"/>
      <c r="EU7" s="10"/>
      <c r="EV7" s="10"/>
      <c r="EW7" s="10"/>
      <c r="EX7" s="10"/>
      <c r="EY7" s="10"/>
      <c r="EZ7" s="10"/>
      <c r="FA7" s="10">
        <v>125396990</v>
      </c>
      <c r="FB7" s="10">
        <v>0</v>
      </c>
      <c r="FC7" s="10">
        <v>125396990</v>
      </c>
      <c r="FD7" s="10">
        <v>-2133175</v>
      </c>
      <c r="FE7" s="10">
        <v>-1189365</v>
      </c>
      <c r="FF7" s="10">
        <v>122074450</v>
      </c>
      <c r="FG7" s="10">
        <v>7202124</v>
      </c>
      <c r="FH7" s="10">
        <v>8413725</v>
      </c>
      <c r="FI7" s="10">
        <v>-4472866</v>
      </c>
      <c r="FJ7" s="10">
        <v>-189193</v>
      </c>
      <c r="FK7" s="10">
        <v>9879</v>
      </c>
      <c r="FL7" s="10"/>
      <c r="FM7" s="10">
        <v>133038119</v>
      </c>
      <c r="FN7" s="10">
        <v>1311176</v>
      </c>
      <c r="FO7" s="10">
        <v>2242047</v>
      </c>
      <c r="FP7" s="10">
        <v>136591342</v>
      </c>
      <c r="FQ7" s="10">
        <v>0</v>
      </c>
      <c r="FR7" s="10">
        <v>136591342</v>
      </c>
      <c r="FS7" s="10"/>
    </row>
    <row r="8" spans="1:175" x14ac:dyDescent="0.25">
      <c r="A8" s="69">
        <v>201612</v>
      </c>
      <c r="B8" s="69">
        <v>63000</v>
      </c>
      <c r="C8" s="70" t="s">
        <v>1259</v>
      </c>
      <c r="D8" s="10">
        <v>0</v>
      </c>
      <c r="E8" s="10">
        <v>0</v>
      </c>
      <c r="F8" s="10">
        <v>76340913</v>
      </c>
      <c r="G8" s="10">
        <v>0</v>
      </c>
      <c r="H8" s="10">
        <v>0</v>
      </c>
      <c r="I8" s="10">
        <v>0</v>
      </c>
      <c r="J8" s="10">
        <v>0</v>
      </c>
      <c r="K8" s="10">
        <v>76340913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8750188</v>
      </c>
      <c r="R8" s="10">
        <v>0</v>
      </c>
      <c r="S8" s="10">
        <v>761212</v>
      </c>
      <c r="T8" s="10">
        <v>1711326</v>
      </c>
      <c r="U8" s="10">
        <v>11222726</v>
      </c>
      <c r="V8" s="10">
        <v>55119</v>
      </c>
      <c r="W8" s="10">
        <v>92934270</v>
      </c>
      <c r="X8" s="10">
        <v>5099263</v>
      </c>
      <c r="Y8" s="10"/>
      <c r="Z8" s="10">
        <v>5099263</v>
      </c>
      <c r="AA8" s="10">
        <v>276089</v>
      </c>
      <c r="AB8" s="10">
        <v>2053</v>
      </c>
      <c r="AC8" s="10"/>
      <c r="AD8" s="10">
        <v>2926800</v>
      </c>
      <c r="AE8" s="10">
        <v>5507605</v>
      </c>
      <c r="AF8" s="10">
        <v>-451376</v>
      </c>
      <c r="AG8" s="10">
        <v>-111082</v>
      </c>
      <c r="AH8" s="10">
        <v>8150089</v>
      </c>
      <c r="AI8" s="10">
        <v>-1245783</v>
      </c>
      <c r="AJ8" s="10">
        <v>-1027506</v>
      </c>
      <c r="AK8" s="10">
        <v>0</v>
      </c>
      <c r="AL8" s="10">
        <v>-1027506</v>
      </c>
      <c r="AM8" s="10">
        <v>-10280674</v>
      </c>
      <c r="AN8" s="10">
        <v>0</v>
      </c>
      <c r="AO8" s="10">
        <v>-10280674</v>
      </c>
      <c r="AP8" s="10">
        <v>0</v>
      </c>
      <c r="AQ8" s="10">
        <v>-633835</v>
      </c>
      <c r="AR8" s="10">
        <v>0</v>
      </c>
      <c r="AS8" s="10">
        <v>-60495</v>
      </c>
      <c r="AT8" s="10">
        <v>0</v>
      </c>
      <c r="AU8" s="10">
        <v>0</v>
      </c>
      <c r="AV8" s="10">
        <v>-60495</v>
      </c>
      <c r="AW8" s="10">
        <v>-43126</v>
      </c>
      <c r="AX8" s="10">
        <v>-42067</v>
      </c>
      <c r="AY8" s="10">
        <v>0</v>
      </c>
      <c r="AZ8" s="10">
        <v>43126</v>
      </c>
      <c r="BA8" s="10">
        <v>0</v>
      </c>
      <c r="BB8" s="10">
        <v>0</v>
      </c>
      <c r="BC8" s="10">
        <v>0</v>
      </c>
      <c r="BD8" s="10">
        <v>1059</v>
      </c>
      <c r="BE8" s="10">
        <v>-1059</v>
      </c>
      <c r="BF8" s="10">
        <v>0</v>
      </c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>
        <v>864</v>
      </c>
      <c r="CA8" s="10">
        <v>864</v>
      </c>
      <c r="CB8" s="10">
        <v>0</v>
      </c>
      <c r="CC8" s="10">
        <v>1975984</v>
      </c>
      <c r="CD8" s="10">
        <v>122296</v>
      </c>
      <c r="CE8" s="10">
        <v>2098280</v>
      </c>
      <c r="CF8" s="10">
        <v>25355663</v>
      </c>
      <c r="CG8" s="10">
        <v>36294801</v>
      </c>
      <c r="CH8" s="10">
        <v>26884261</v>
      </c>
      <c r="CI8" s="10">
        <v>0</v>
      </c>
      <c r="CJ8" s="10">
        <v>0</v>
      </c>
      <c r="CK8" s="10">
        <v>1165713</v>
      </c>
      <c r="CL8" s="10">
        <v>89832313</v>
      </c>
      <c r="CM8" s="10">
        <v>91930593</v>
      </c>
      <c r="CN8" s="10">
        <v>0</v>
      </c>
      <c r="CO8" s="10">
        <v>0</v>
      </c>
      <c r="CP8" s="10">
        <v>0</v>
      </c>
      <c r="CQ8" s="10">
        <v>41266</v>
      </c>
      <c r="CR8" s="10">
        <v>41266</v>
      </c>
      <c r="CS8" s="10">
        <v>0</v>
      </c>
      <c r="CT8" s="10">
        <v>534446</v>
      </c>
      <c r="CU8" s="10">
        <v>129499</v>
      </c>
      <c r="CV8" s="10">
        <v>705211</v>
      </c>
      <c r="CW8" s="10">
        <v>13</v>
      </c>
      <c r="CX8" s="10">
        <v>34</v>
      </c>
      <c r="CY8" s="10">
        <v>61494</v>
      </c>
      <c r="CZ8" s="10"/>
      <c r="DA8" s="10">
        <v>61541</v>
      </c>
      <c r="DB8" s="10">
        <v>178557</v>
      </c>
      <c r="DC8" s="10">
        <v>57504</v>
      </c>
      <c r="DD8" s="10">
        <v>236061</v>
      </c>
      <c r="DE8" s="10">
        <v>92934270</v>
      </c>
      <c r="DF8" s="10">
        <v>49070</v>
      </c>
      <c r="DG8" s="10">
        <v>0</v>
      </c>
      <c r="DH8" s="10">
        <v>0</v>
      </c>
      <c r="DI8" s="10">
        <v>0</v>
      </c>
      <c r="DJ8" s="10">
        <v>398464</v>
      </c>
      <c r="DK8" s="10">
        <v>0</v>
      </c>
      <c r="DL8" s="10">
        <v>447534</v>
      </c>
      <c r="DM8" s="10">
        <v>4867978</v>
      </c>
      <c r="DN8" s="10">
        <v>0</v>
      </c>
      <c r="DO8" s="10">
        <v>4867978</v>
      </c>
      <c r="DP8" s="10">
        <v>0</v>
      </c>
      <c r="DQ8" s="10">
        <v>11667583</v>
      </c>
      <c r="DR8" s="10">
        <v>76340913</v>
      </c>
      <c r="DS8" s="10">
        <v>52177695</v>
      </c>
      <c r="DT8" s="10">
        <v>11589351</v>
      </c>
      <c r="DU8" s="10">
        <v>0</v>
      </c>
      <c r="DV8" s="10">
        <v>0</v>
      </c>
      <c r="DW8" s="10">
        <v>0</v>
      </c>
      <c r="DX8" s="10">
        <v>0</v>
      </c>
      <c r="DY8" s="10">
        <v>0</v>
      </c>
      <c r="DZ8" s="10">
        <v>0</v>
      </c>
      <c r="EA8" s="10">
        <v>0</v>
      </c>
      <c r="EB8" s="10">
        <v>906284</v>
      </c>
      <c r="EC8" s="10">
        <v>0</v>
      </c>
      <c r="ED8" s="10">
        <v>0</v>
      </c>
      <c r="EE8" s="10">
        <v>0</v>
      </c>
      <c r="EF8" s="10">
        <v>0</v>
      </c>
      <c r="EG8" s="10">
        <v>0</v>
      </c>
      <c r="EH8" s="10">
        <v>0</v>
      </c>
      <c r="EI8" s="10">
        <v>0</v>
      </c>
      <c r="EJ8" s="10">
        <v>0</v>
      </c>
      <c r="EK8" s="10"/>
      <c r="EL8" s="10">
        <v>0</v>
      </c>
      <c r="EM8" s="10">
        <v>0</v>
      </c>
      <c r="EN8" s="10"/>
      <c r="EO8" s="10"/>
      <c r="EP8" s="10">
        <v>0</v>
      </c>
      <c r="EQ8" s="10">
        <v>131875</v>
      </c>
      <c r="ER8" s="10">
        <v>0</v>
      </c>
      <c r="ES8" s="10">
        <v>0</v>
      </c>
      <c r="ET8" s="10">
        <v>0</v>
      </c>
      <c r="EU8" s="10">
        <v>0</v>
      </c>
      <c r="EV8" s="10">
        <v>0</v>
      </c>
      <c r="EW8" s="10">
        <v>0</v>
      </c>
      <c r="EX8" s="10"/>
      <c r="EY8" s="10">
        <v>0</v>
      </c>
      <c r="EZ8" s="10">
        <v>0</v>
      </c>
      <c r="FA8" s="10">
        <v>66060238</v>
      </c>
      <c r="FB8" s="10">
        <v>0</v>
      </c>
      <c r="FC8" s="10">
        <v>66060238</v>
      </c>
      <c r="FD8" s="10">
        <v>-7620947</v>
      </c>
      <c r="FE8" s="10">
        <v>-2172739</v>
      </c>
      <c r="FF8" s="10">
        <v>56266552</v>
      </c>
      <c r="FG8" s="10">
        <v>5099263</v>
      </c>
      <c r="FH8" s="10">
        <v>2913399</v>
      </c>
      <c r="FI8" s="10">
        <v>-950896</v>
      </c>
      <c r="FJ8" s="10">
        <v>-90803</v>
      </c>
      <c r="FK8" s="10">
        <v>-72487</v>
      </c>
      <c r="FL8" s="10">
        <v>-248902</v>
      </c>
      <c r="FM8" s="10">
        <v>62916126</v>
      </c>
      <c r="FN8" s="10">
        <v>1835436</v>
      </c>
      <c r="FO8" s="10">
        <v>11589351</v>
      </c>
      <c r="FP8" s="10">
        <v>76340913</v>
      </c>
      <c r="FQ8" s="10">
        <v>0</v>
      </c>
      <c r="FR8" s="10">
        <v>76340913</v>
      </c>
      <c r="FS8" s="10">
        <v>0</v>
      </c>
    </row>
    <row r="9" spans="1:175" x14ac:dyDescent="0.25">
      <c r="A9" s="69">
        <v>201612</v>
      </c>
      <c r="B9" s="69">
        <v>63028</v>
      </c>
      <c r="C9" s="70" t="s">
        <v>677</v>
      </c>
      <c r="D9" s="10">
        <v>0</v>
      </c>
      <c r="E9" s="10">
        <v>0</v>
      </c>
      <c r="F9" s="10">
        <v>2539690</v>
      </c>
      <c r="G9" s="10">
        <v>0</v>
      </c>
      <c r="H9" s="10">
        <v>0</v>
      </c>
      <c r="I9" s="10">
        <v>0</v>
      </c>
      <c r="J9" s="10">
        <v>0</v>
      </c>
      <c r="K9" s="10">
        <v>2539690</v>
      </c>
      <c r="L9" s="10">
        <v>997</v>
      </c>
      <c r="M9" s="10">
        <v>0</v>
      </c>
      <c r="N9" s="10">
        <v>997</v>
      </c>
      <c r="O9" s="10">
        <v>725</v>
      </c>
      <c r="P9" s="10">
        <v>0</v>
      </c>
      <c r="Q9" s="10">
        <v>0</v>
      </c>
      <c r="R9" s="10">
        <v>0</v>
      </c>
      <c r="S9" s="10">
        <v>11974</v>
      </c>
      <c r="T9" s="10">
        <v>31535</v>
      </c>
      <c r="U9" s="10">
        <v>44234</v>
      </c>
      <c r="V9" s="10">
        <v>340</v>
      </c>
      <c r="W9" s="10">
        <v>2912266</v>
      </c>
      <c r="X9" s="10">
        <v>30918</v>
      </c>
      <c r="Y9" s="10">
        <v>-617</v>
      </c>
      <c r="Z9" s="10">
        <v>30301</v>
      </c>
      <c r="AA9" s="10">
        <v>0</v>
      </c>
      <c r="AB9" s="10">
        <v>0</v>
      </c>
      <c r="AC9" s="10">
        <v>0</v>
      </c>
      <c r="AD9" s="10">
        <v>59941</v>
      </c>
      <c r="AE9" s="10">
        <v>65494</v>
      </c>
      <c r="AF9" s="10">
        <v>-353</v>
      </c>
      <c r="AG9" s="10">
        <v>-4095</v>
      </c>
      <c r="AH9" s="10">
        <v>120987</v>
      </c>
      <c r="AI9" s="10">
        <v>-20869</v>
      </c>
      <c r="AJ9" s="10">
        <v>-262512</v>
      </c>
      <c r="AK9" s="10">
        <v>0</v>
      </c>
      <c r="AL9" s="10">
        <v>-262512</v>
      </c>
      <c r="AM9" s="10">
        <v>19436</v>
      </c>
      <c r="AN9" s="10">
        <v>8404</v>
      </c>
      <c r="AO9" s="10">
        <v>27840</v>
      </c>
      <c r="AP9" s="10">
        <v>76871</v>
      </c>
      <c r="AQ9" s="10">
        <v>0</v>
      </c>
      <c r="AR9" s="10">
        <v>0</v>
      </c>
      <c r="AS9" s="10">
        <v>-15960</v>
      </c>
      <c r="AT9" s="10">
        <v>0</v>
      </c>
      <c r="AU9" s="10">
        <v>0</v>
      </c>
      <c r="AV9" s="10">
        <v>-15960</v>
      </c>
      <c r="AW9" s="10">
        <v>-14794</v>
      </c>
      <c r="AX9" s="10">
        <v>-58136</v>
      </c>
      <c r="AY9" s="10">
        <v>0</v>
      </c>
      <c r="AZ9" s="10">
        <v>14794</v>
      </c>
      <c r="BA9" s="10">
        <v>0</v>
      </c>
      <c r="BB9" s="10">
        <v>-5379</v>
      </c>
      <c r="BC9" s="10">
        <v>0</v>
      </c>
      <c r="BD9" s="10">
        <v>-48721</v>
      </c>
      <c r="BE9" s="10">
        <v>3225</v>
      </c>
      <c r="BF9" s="10">
        <v>-45496</v>
      </c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>
        <v>0</v>
      </c>
      <c r="CA9" s="10">
        <v>0</v>
      </c>
      <c r="CB9" s="10">
        <v>0</v>
      </c>
      <c r="CC9" s="10">
        <v>0</v>
      </c>
      <c r="CD9" s="10">
        <v>0</v>
      </c>
      <c r="CE9" s="10">
        <v>0</v>
      </c>
      <c r="CF9" s="10">
        <v>0</v>
      </c>
      <c r="CG9" s="10">
        <v>0</v>
      </c>
      <c r="CH9" s="10">
        <v>2731670</v>
      </c>
      <c r="CI9" s="10">
        <v>0</v>
      </c>
      <c r="CJ9" s="10">
        <v>0</v>
      </c>
      <c r="CK9" s="10">
        <v>57900</v>
      </c>
      <c r="CL9" s="10">
        <v>2825843</v>
      </c>
      <c r="CM9" s="10">
        <v>2825843</v>
      </c>
      <c r="CN9" s="10">
        <v>0</v>
      </c>
      <c r="CO9" s="10">
        <v>0</v>
      </c>
      <c r="CP9" s="10">
        <v>16182</v>
      </c>
      <c r="CQ9" s="10">
        <v>18</v>
      </c>
      <c r="CR9" s="10">
        <v>18</v>
      </c>
      <c r="CS9" s="10">
        <v>32</v>
      </c>
      <c r="CT9" s="10">
        <v>0</v>
      </c>
      <c r="CU9" s="10">
        <v>793</v>
      </c>
      <c r="CV9" s="10">
        <v>17026</v>
      </c>
      <c r="CW9" s="10">
        <v>32127</v>
      </c>
      <c r="CX9" s="10">
        <v>0</v>
      </c>
      <c r="CY9" s="10">
        <v>0</v>
      </c>
      <c r="CZ9" s="10">
        <v>0</v>
      </c>
      <c r="DA9" s="10">
        <v>32127</v>
      </c>
      <c r="DB9" s="10">
        <v>25908</v>
      </c>
      <c r="DC9" s="10">
        <v>6829</v>
      </c>
      <c r="DD9" s="10">
        <v>32737</v>
      </c>
      <c r="DE9" s="10">
        <v>2912266</v>
      </c>
      <c r="DF9" s="10">
        <v>90006</v>
      </c>
      <c r="DG9" s="10">
        <v>0</v>
      </c>
      <c r="DH9" s="10">
        <v>0</v>
      </c>
      <c r="DI9" s="10">
        <v>0</v>
      </c>
      <c r="DJ9" s="10">
        <v>236999</v>
      </c>
      <c r="DK9" s="10">
        <v>0</v>
      </c>
      <c r="DL9" s="10">
        <v>327005</v>
      </c>
      <c r="DM9" s="10">
        <v>0</v>
      </c>
      <c r="DN9" s="10">
        <v>0</v>
      </c>
      <c r="DO9" s="10">
        <v>0</v>
      </c>
      <c r="DP9" s="10">
        <v>0</v>
      </c>
      <c r="DQ9" s="10">
        <v>2495391</v>
      </c>
      <c r="DR9" s="10">
        <v>2539690</v>
      </c>
      <c r="DS9" s="10">
        <v>0</v>
      </c>
      <c r="DT9" s="10">
        <v>117</v>
      </c>
      <c r="DU9" s="10">
        <v>0</v>
      </c>
      <c r="DV9" s="10">
        <v>0</v>
      </c>
      <c r="DW9" s="10">
        <v>0</v>
      </c>
      <c r="DX9" s="10">
        <v>0</v>
      </c>
      <c r="DY9" s="10">
        <v>0</v>
      </c>
      <c r="DZ9" s="10">
        <v>0</v>
      </c>
      <c r="EA9" s="10">
        <v>0</v>
      </c>
      <c r="EB9" s="10">
        <v>44182</v>
      </c>
      <c r="EC9" s="10">
        <v>0</v>
      </c>
      <c r="ED9" s="10">
        <v>0</v>
      </c>
      <c r="EE9" s="10">
        <v>0</v>
      </c>
      <c r="EF9" s="10">
        <v>0</v>
      </c>
      <c r="EG9" s="10">
        <v>0</v>
      </c>
      <c r="EH9" s="10">
        <v>0</v>
      </c>
      <c r="EI9" s="10">
        <v>0</v>
      </c>
      <c r="EJ9" s="10">
        <v>0</v>
      </c>
      <c r="EK9" s="10"/>
      <c r="EL9" s="10">
        <v>4532</v>
      </c>
      <c r="EM9" s="10">
        <v>0</v>
      </c>
      <c r="EN9" s="10">
        <v>0</v>
      </c>
      <c r="EO9" s="10">
        <v>0</v>
      </c>
      <c r="EP9" s="10">
        <v>0</v>
      </c>
      <c r="EQ9" s="10">
        <v>36273</v>
      </c>
      <c r="ER9" s="10">
        <v>0</v>
      </c>
      <c r="ES9" s="10">
        <v>0</v>
      </c>
      <c r="ET9" s="10">
        <v>16182</v>
      </c>
      <c r="EU9" s="10">
        <v>0</v>
      </c>
      <c r="EV9" s="10"/>
      <c r="EW9" s="10">
        <v>0</v>
      </c>
      <c r="EX9" s="10">
        <v>0</v>
      </c>
      <c r="EY9" s="10">
        <v>0</v>
      </c>
      <c r="EZ9" s="10">
        <v>0</v>
      </c>
      <c r="FA9" s="10">
        <v>2562954</v>
      </c>
      <c r="FB9" s="10">
        <v>76871</v>
      </c>
      <c r="FC9" s="10">
        <v>2639825</v>
      </c>
      <c r="FD9" s="10">
        <v>-382</v>
      </c>
      <c r="FE9" s="10">
        <v>-608345</v>
      </c>
      <c r="FF9" s="10">
        <v>2031098</v>
      </c>
      <c r="FG9" s="10">
        <v>30918</v>
      </c>
      <c r="FH9" s="10">
        <v>65337</v>
      </c>
      <c r="FI9" s="10">
        <v>-263037</v>
      </c>
      <c r="FJ9" s="10">
        <v>-4567</v>
      </c>
      <c r="FK9" s="10">
        <v>1313</v>
      </c>
      <c r="FL9" s="10">
        <v>32459</v>
      </c>
      <c r="FM9" s="10">
        <v>1893521</v>
      </c>
      <c r="FN9" s="10">
        <v>646052</v>
      </c>
      <c r="FO9" s="10">
        <v>117</v>
      </c>
      <c r="FP9" s="10">
        <v>2539690</v>
      </c>
      <c r="FQ9" s="10"/>
      <c r="FR9" s="10">
        <v>2539690</v>
      </c>
      <c r="FS9" s="10"/>
    </row>
    <row r="10" spans="1:175" x14ac:dyDescent="0.25">
      <c r="A10" s="69">
        <v>201612</v>
      </c>
      <c r="B10" s="69">
        <v>63022</v>
      </c>
      <c r="C10" s="70" t="s">
        <v>678</v>
      </c>
      <c r="D10" s="10">
        <v>1488763</v>
      </c>
      <c r="E10" s="10">
        <v>1488763</v>
      </c>
      <c r="F10" s="10">
        <v>1583369</v>
      </c>
      <c r="G10" s="10">
        <v>6089</v>
      </c>
      <c r="H10" s="10">
        <v>95233</v>
      </c>
      <c r="I10" s="10">
        <v>0</v>
      </c>
      <c r="J10" s="10">
        <v>0</v>
      </c>
      <c r="K10" s="10">
        <v>1701876</v>
      </c>
      <c r="L10" s="10">
        <v>0</v>
      </c>
      <c r="M10" s="10">
        <v>0</v>
      </c>
      <c r="N10" s="10">
        <v>0</v>
      </c>
      <c r="O10" s="10">
        <v>4</v>
      </c>
      <c r="P10" s="10">
        <v>0</v>
      </c>
      <c r="Q10" s="10">
        <v>0</v>
      </c>
      <c r="R10" s="10">
        <v>192343</v>
      </c>
      <c r="S10" s="10">
        <v>0</v>
      </c>
      <c r="T10" s="10">
        <v>20128</v>
      </c>
      <c r="U10" s="10">
        <v>212475</v>
      </c>
      <c r="V10" s="10">
        <v>0</v>
      </c>
      <c r="W10" s="10">
        <v>2035934</v>
      </c>
      <c r="X10" s="10">
        <v>480258</v>
      </c>
      <c r="Y10" s="10">
        <v>-1509</v>
      </c>
      <c r="Z10" s="10">
        <v>478749</v>
      </c>
      <c r="AA10" s="10">
        <v>0</v>
      </c>
      <c r="AB10" s="10">
        <v>0</v>
      </c>
      <c r="AC10" s="10">
        <v>0</v>
      </c>
      <c r="AD10" s="10">
        <v>11577</v>
      </c>
      <c r="AE10" s="10">
        <v>57523</v>
      </c>
      <c r="AF10" s="10">
        <v>106</v>
      </c>
      <c r="AG10" s="10">
        <v>-932</v>
      </c>
      <c r="AH10" s="10">
        <v>68274</v>
      </c>
      <c r="AI10" s="10">
        <v>-10191</v>
      </c>
      <c r="AJ10" s="10">
        <v>-197352</v>
      </c>
      <c r="AK10" s="10">
        <v>0</v>
      </c>
      <c r="AL10" s="10">
        <v>-197352</v>
      </c>
      <c r="AM10" s="10">
        <v>-299758</v>
      </c>
      <c r="AN10" s="10">
        <v>-11</v>
      </c>
      <c r="AO10" s="10">
        <v>-299769</v>
      </c>
      <c r="AP10" s="10">
        <v>-1270</v>
      </c>
      <c r="AQ10" s="10"/>
      <c r="AR10" s="10">
        <v>-23052</v>
      </c>
      <c r="AS10" s="10">
        <v>-13619</v>
      </c>
      <c r="AT10" s="10">
        <v>0</v>
      </c>
      <c r="AU10" s="10">
        <v>0</v>
      </c>
      <c r="AV10" s="10">
        <v>-36671</v>
      </c>
      <c r="AW10" s="10">
        <v>-2700</v>
      </c>
      <c r="AX10" s="10">
        <v>-930</v>
      </c>
      <c r="AY10" s="10">
        <v>0</v>
      </c>
      <c r="AZ10" s="10">
        <v>2700</v>
      </c>
      <c r="BA10" s="10">
        <v>3354</v>
      </c>
      <c r="BB10" s="10">
        <v>0</v>
      </c>
      <c r="BC10" s="10">
        <v>0</v>
      </c>
      <c r="BD10" s="10">
        <v>5124</v>
      </c>
      <c r="BE10" s="10">
        <v>-1130</v>
      </c>
      <c r="BF10" s="10">
        <v>3994</v>
      </c>
      <c r="BG10" s="10">
        <v>45434</v>
      </c>
      <c r="BH10" s="10">
        <v>-41342</v>
      </c>
      <c r="BI10" s="10">
        <v>-721</v>
      </c>
      <c r="BJ10" s="10">
        <v>-36</v>
      </c>
      <c r="BK10" s="10">
        <v>4097</v>
      </c>
      <c r="BL10" s="10"/>
      <c r="BM10" s="10">
        <v>-19891</v>
      </c>
      <c r="BN10" s="10">
        <v>19891</v>
      </c>
      <c r="BO10" s="10">
        <v>12320</v>
      </c>
      <c r="BP10" s="10">
        <v>0</v>
      </c>
      <c r="BQ10" s="10">
        <v>-12320</v>
      </c>
      <c r="BR10" s="10">
        <v>0</v>
      </c>
      <c r="BS10" s="10">
        <v>0</v>
      </c>
      <c r="BT10" s="10">
        <v>-3183</v>
      </c>
      <c r="BU10" s="10">
        <v>-909</v>
      </c>
      <c r="BV10" s="10">
        <v>0</v>
      </c>
      <c r="BW10" s="10">
        <v>-4092</v>
      </c>
      <c r="BX10" s="10">
        <v>-5</v>
      </c>
      <c r="BY10" s="10">
        <v>0</v>
      </c>
      <c r="BZ10" s="10">
        <v>0</v>
      </c>
      <c r="CA10" s="10">
        <v>0</v>
      </c>
      <c r="CB10" s="10">
        <v>0</v>
      </c>
      <c r="CC10" s="10">
        <v>0</v>
      </c>
      <c r="CD10" s="10">
        <v>0</v>
      </c>
      <c r="CE10" s="10">
        <v>0</v>
      </c>
      <c r="CF10" s="10">
        <v>0</v>
      </c>
      <c r="CG10" s="10">
        <v>0</v>
      </c>
      <c r="CH10" s="10">
        <v>401304</v>
      </c>
      <c r="CI10" s="10">
        <v>0</v>
      </c>
      <c r="CJ10" s="10">
        <v>0</v>
      </c>
      <c r="CK10" s="10">
        <v>0</v>
      </c>
      <c r="CL10" s="10">
        <v>401304</v>
      </c>
      <c r="CM10" s="10">
        <v>401304</v>
      </c>
      <c r="CN10" s="10">
        <v>1473411</v>
      </c>
      <c r="CO10" s="10">
        <v>95233</v>
      </c>
      <c r="CP10" s="10">
        <v>95333</v>
      </c>
      <c r="CQ10" s="10">
        <v>0</v>
      </c>
      <c r="CR10" s="10">
        <v>0</v>
      </c>
      <c r="CS10" s="10">
        <v>0</v>
      </c>
      <c r="CT10" s="10">
        <v>86</v>
      </c>
      <c r="CU10" s="10">
        <v>0</v>
      </c>
      <c r="CV10" s="10">
        <v>95419</v>
      </c>
      <c r="CW10" s="10">
        <v>0</v>
      </c>
      <c r="CX10" s="10">
        <v>0</v>
      </c>
      <c r="CY10" s="10">
        <v>47726</v>
      </c>
      <c r="CZ10" s="10">
        <v>17209</v>
      </c>
      <c r="DA10" s="10">
        <v>64935</v>
      </c>
      <c r="DB10" s="10">
        <v>403</v>
      </c>
      <c r="DC10" s="10">
        <v>462</v>
      </c>
      <c r="DD10" s="10">
        <v>865</v>
      </c>
      <c r="DE10" s="10">
        <v>2035934</v>
      </c>
      <c r="DF10" s="10">
        <v>2250</v>
      </c>
      <c r="DG10" s="10">
        <v>0</v>
      </c>
      <c r="DH10" s="10">
        <v>0</v>
      </c>
      <c r="DI10" s="10">
        <v>0</v>
      </c>
      <c r="DJ10" s="10">
        <v>119333</v>
      </c>
      <c r="DK10" s="10">
        <v>0</v>
      </c>
      <c r="DL10" s="10">
        <v>121583</v>
      </c>
      <c r="DM10" s="10">
        <v>0</v>
      </c>
      <c r="DN10" s="10">
        <v>0</v>
      </c>
      <c r="DO10" s="10">
        <v>0</v>
      </c>
      <c r="DP10" s="10">
        <v>0</v>
      </c>
      <c r="DQ10" s="10">
        <v>94606</v>
      </c>
      <c r="DR10" s="10">
        <v>94606</v>
      </c>
      <c r="DS10" s="10">
        <v>0</v>
      </c>
      <c r="DT10" s="10">
        <v>0</v>
      </c>
      <c r="DU10" s="10">
        <v>0</v>
      </c>
      <c r="DV10" s="10">
        <v>0</v>
      </c>
      <c r="DW10" s="10">
        <v>0</v>
      </c>
      <c r="DX10" s="10">
        <v>0</v>
      </c>
      <c r="DY10" s="10"/>
      <c r="DZ10" s="10">
        <v>0</v>
      </c>
      <c r="EA10" s="10">
        <v>0</v>
      </c>
      <c r="EB10" s="10">
        <v>0</v>
      </c>
      <c r="EC10" s="10">
        <v>0</v>
      </c>
      <c r="ED10" s="10">
        <v>0</v>
      </c>
      <c r="EE10" s="10">
        <v>0</v>
      </c>
      <c r="EF10" s="10">
        <v>0</v>
      </c>
      <c r="EG10" s="10">
        <v>0</v>
      </c>
      <c r="EH10" s="10">
        <v>0</v>
      </c>
      <c r="EI10" s="10">
        <v>0</v>
      </c>
      <c r="EJ10" s="10">
        <v>0</v>
      </c>
      <c r="EK10" s="10">
        <v>762</v>
      </c>
      <c r="EL10" s="10">
        <v>0</v>
      </c>
      <c r="EM10" s="10">
        <v>0</v>
      </c>
      <c r="EN10" s="10">
        <v>0</v>
      </c>
      <c r="EO10" s="10">
        <v>0</v>
      </c>
      <c r="EP10" s="10">
        <v>0</v>
      </c>
      <c r="EQ10" s="10"/>
      <c r="ER10" s="10">
        <v>0</v>
      </c>
      <c r="ES10" s="10">
        <v>0</v>
      </c>
      <c r="ET10" s="10">
        <v>100</v>
      </c>
      <c r="EU10" s="10">
        <v>0</v>
      </c>
      <c r="EV10" s="10">
        <v>0</v>
      </c>
      <c r="EW10" s="10">
        <v>0</v>
      </c>
      <c r="EX10" s="10">
        <v>0</v>
      </c>
      <c r="EY10" s="10">
        <v>17185</v>
      </c>
      <c r="EZ10" s="10">
        <v>0</v>
      </c>
      <c r="FA10" s="10">
        <v>1283612</v>
      </c>
      <c r="FB10" s="10">
        <v>4819</v>
      </c>
      <c r="FC10" s="10">
        <v>1288431</v>
      </c>
      <c r="FD10" s="10">
        <v>0</v>
      </c>
      <c r="FE10" s="10">
        <v>0</v>
      </c>
      <c r="FF10" s="10">
        <v>1288431</v>
      </c>
      <c r="FG10" s="10">
        <v>480258</v>
      </c>
      <c r="FH10" s="10">
        <v>55386</v>
      </c>
      <c r="FI10" s="10">
        <v>-197352</v>
      </c>
      <c r="FJ10" s="10">
        <v>-35744</v>
      </c>
      <c r="FK10" s="10">
        <v>-1521</v>
      </c>
      <c r="FL10" s="10">
        <v>0</v>
      </c>
      <c r="FM10" s="10">
        <v>1589458</v>
      </c>
      <c r="FN10" s="10">
        <v>0</v>
      </c>
      <c r="FO10" s="10">
        <v>0</v>
      </c>
      <c r="FP10" s="10">
        <v>1589458</v>
      </c>
      <c r="FQ10" s="10">
        <v>-6089</v>
      </c>
      <c r="FR10" s="10">
        <v>1583369</v>
      </c>
      <c r="FS10" s="10">
        <v>0</v>
      </c>
    </row>
    <row r="11" spans="1:175" x14ac:dyDescent="0.25">
      <c r="A11" s="69">
        <v>201612</v>
      </c>
      <c r="B11" s="69">
        <v>62965</v>
      </c>
      <c r="C11" s="70" t="s">
        <v>679</v>
      </c>
      <c r="D11" s="10">
        <v>186638538</v>
      </c>
      <c r="E11" s="10">
        <v>186638538</v>
      </c>
      <c r="F11" s="10">
        <v>401218776</v>
      </c>
      <c r="G11" s="10">
        <v>1181961</v>
      </c>
      <c r="H11" s="10">
        <v>4448846</v>
      </c>
      <c r="I11" s="10">
        <v>1486338</v>
      </c>
      <c r="J11" s="10">
        <v>0</v>
      </c>
      <c r="K11" s="10">
        <v>409425238</v>
      </c>
      <c r="L11" s="10"/>
      <c r="M11" s="10"/>
      <c r="N11" s="10"/>
      <c r="O11" s="10">
        <v>78711</v>
      </c>
      <c r="P11" s="10"/>
      <c r="Q11" s="10">
        <v>47274512</v>
      </c>
      <c r="R11" s="10">
        <v>651091</v>
      </c>
      <c r="S11" s="10">
        <v>3432313</v>
      </c>
      <c r="T11" s="10">
        <v>18237147</v>
      </c>
      <c r="U11" s="10">
        <v>69673774</v>
      </c>
      <c r="V11" s="10">
        <v>1289596</v>
      </c>
      <c r="W11" s="10">
        <v>514060861</v>
      </c>
      <c r="X11" s="10">
        <v>29727436</v>
      </c>
      <c r="Y11" s="10">
        <v>-153751</v>
      </c>
      <c r="Z11" s="10">
        <v>29573685</v>
      </c>
      <c r="AA11" s="10">
        <v>18257820</v>
      </c>
      <c r="AB11" s="10">
        <v>446584</v>
      </c>
      <c r="AC11" s="10">
        <v>0</v>
      </c>
      <c r="AD11" s="10">
        <v>2392896</v>
      </c>
      <c r="AE11" s="10">
        <v>4906108</v>
      </c>
      <c r="AF11" s="10">
        <v>-10610</v>
      </c>
      <c r="AG11" s="10">
        <v>-539458</v>
      </c>
      <c r="AH11" s="10">
        <v>25453340</v>
      </c>
      <c r="AI11" s="10">
        <v>-3658839</v>
      </c>
      <c r="AJ11" s="10">
        <v>-17144001</v>
      </c>
      <c r="AK11" s="10">
        <v>252469</v>
      </c>
      <c r="AL11" s="10">
        <v>-16891532</v>
      </c>
      <c r="AM11" s="10">
        <v>-30498238</v>
      </c>
      <c r="AN11" s="10"/>
      <c r="AO11" s="10">
        <v>-30498238</v>
      </c>
      <c r="AP11" s="10">
        <v>-2396677</v>
      </c>
      <c r="AQ11" s="10"/>
      <c r="AR11" s="10">
        <v>-290857</v>
      </c>
      <c r="AS11" s="10">
        <v>-530443</v>
      </c>
      <c r="AT11" s="10"/>
      <c r="AU11" s="10"/>
      <c r="AV11" s="10">
        <v>-821300</v>
      </c>
      <c r="AW11" s="10">
        <v>-397377</v>
      </c>
      <c r="AX11" s="10">
        <v>363062</v>
      </c>
      <c r="AY11" s="10">
        <v>-489818</v>
      </c>
      <c r="AZ11" s="10">
        <v>162801</v>
      </c>
      <c r="BA11" s="10">
        <v>1046256</v>
      </c>
      <c r="BB11" s="10">
        <v>-929729</v>
      </c>
      <c r="BC11" s="10">
        <v>0</v>
      </c>
      <c r="BD11" s="10">
        <v>152572</v>
      </c>
      <c r="BE11" s="10">
        <v>-16303</v>
      </c>
      <c r="BF11" s="10">
        <v>136269</v>
      </c>
      <c r="BG11" s="10">
        <v>1566322</v>
      </c>
      <c r="BH11" s="10">
        <v>0</v>
      </c>
      <c r="BI11" s="10">
        <v>244528</v>
      </c>
      <c r="BJ11" s="10"/>
      <c r="BK11" s="10">
        <v>1305117</v>
      </c>
      <c r="BL11" s="10"/>
      <c r="BM11" s="10">
        <v>-1004236</v>
      </c>
      <c r="BN11" s="10"/>
      <c r="BO11" s="10">
        <v>-581683</v>
      </c>
      <c r="BP11" s="10">
        <v>-219933</v>
      </c>
      <c r="BQ11" s="10"/>
      <c r="BR11" s="10">
        <v>-1805852</v>
      </c>
      <c r="BS11" s="10"/>
      <c r="BT11" s="10">
        <v>-57451</v>
      </c>
      <c r="BU11" s="10">
        <v>-59157</v>
      </c>
      <c r="BV11" s="10"/>
      <c r="BW11" s="10">
        <v>-116608</v>
      </c>
      <c r="BX11" s="10">
        <v>127525</v>
      </c>
      <c r="BY11" s="10">
        <v>-489818</v>
      </c>
      <c r="BZ11" s="10">
        <v>67742</v>
      </c>
      <c r="CA11" s="10">
        <v>67742</v>
      </c>
      <c r="CB11" s="10">
        <v>0</v>
      </c>
      <c r="CC11" s="10">
        <v>216045644</v>
      </c>
      <c r="CD11" s="10">
        <v>3095496</v>
      </c>
      <c r="CE11" s="10">
        <v>220830790</v>
      </c>
      <c r="CF11" s="10">
        <v>12008097</v>
      </c>
      <c r="CG11" s="10"/>
      <c r="CH11" s="10">
        <v>31734123</v>
      </c>
      <c r="CI11" s="10"/>
      <c r="CJ11" s="10">
        <v>9442</v>
      </c>
      <c r="CK11" s="10">
        <v>18593221</v>
      </c>
      <c r="CL11" s="10">
        <v>64074536</v>
      </c>
      <c r="CM11" s="10">
        <v>284905326</v>
      </c>
      <c r="CN11" s="10">
        <v>214793000</v>
      </c>
      <c r="CO11" s="10"/>
      <c r="CP11" s="10"/>
      <c r="CQ11" s="10">
        <v>239880</v>
      </c>
      <c r="CR11" s="10">
        <v>239880</v>
      </c>
      <c r="CS11" s="10">
        <v>41931</v>
      </c>
      <c r="CT11" s="10">
        <v>734670</v>
      </c>
      <c r="CU11" s="10">
        <v>104362</v>
      </c>
      <c r="CV11" s="10">
        <v>1120843</v>
      </c>
      <c r="CW11" s="10">
        <v>58718</v>
      </c>
      <c r="CX11" s="10">
        <v>374416</v>
      </c>
      <c r="CY11" s="10">
        <v>10615136</v>
      </c>
      <c r="CZ11" s="10"/>
      <c r="DA11" s="10">
        <v>11359581</v>
      </c>
      <c r="DB11" s="10">
        <v>1168532</v>
      </c>
      <c r="DC11" s="10">
        <v>413459</v>
      </c>
      <c r="DD11" s="10">
        <v>1581991</v>
      </c>
      <c r="DE11" s="10">
        <v>514060861</v>
      </c>
      <c r="DF11" s="10">
        <v>100000</v>
      </c>
      <c r="DG11" s="10"/>
      <c r="DH11" s="10">
        <v>1245015</v>
      </c>
      <c r="DI11" s="10">
        <v>1245015</v>
      </c>
      <c r="DJ11" s="10">
        <v>3489623</v>
      </c>
      <c r="DK11" s="10"/>
      <c r="DL11" s="10">
        <v>4834638</v>
      </c>
      <c r="DM11" s="10"/>
      <c r="DN11" s="10">
        <v>28837615</v>
      </c>
      <c r="DO11" s="10">
        <v>28837615</v>
      </c>
      <c r="DP11" s="10">
        <v>1089317</v>
      </c>
      <c r="DQ11" s="10">
        <v>202308629</v>
      </c>
      <c r="DR11" s="10">
        <v>214580238</v>
      </c>
      <c r="DS11" s="10"/>
      <c r="DT11" s="10">
        <v>12271609</v>
      </c>
      <c r="DU11" s="10"/>
      <c r="DV11" s="10"/>
      <c r="DW11" s="10"/>
      <c r="DX11" s="10"/>
      <c r="DY11" s="10"/>
      <c r="DZ11" s="10"/>
      <c r="EA11" s="10"/>
      <c r="EB11" s="10"/>
      <c r="EC11" s="10">
        <v>0</v>
      </c>
      <c r="ED11" s="10"/>
      <c r="EE11" s="10"/>
      <c r="EF11" s="10"/>
      <c r="EG11" s="10"/>
      <c r="EH11" s="10"/>
      <c r="EI11" s="10"/>
      <c r="EJ11" s="10"/>
      <c r="EK11" s="10">
        <v>-505733</v>
      </c>
      <c r="EL11" s="10">
        <v>232378</v>
      </c>
      <c r="EM11" s="10"/>
      <c r="EN11" s="10">
        <v>667596</v>
      </c>
      <c r="EO11" s="10">
        <v>1022054</v>
      </c>
      <c r="EP11" s="10"/>
      <c r="EQ11" s="10">
        <v>1729653</v>
      </c>
      <c r="ER11" s="10">
        <v>0</v>
      </c>
      <c r="ES11" s="10"/>
      <c r="ET11" s="10"/>
      <c r="EU11" s="10"/>
      <c r="EV11" s="10"/>
      <c r="EW11" s="10">
        <v>0</v>
      </c>
      <c r="EX11" s="10">
        <v>311311</v>
      </c>
      <c r="EY11" s="10">
        <v>0</v>
      </c>
      <c r="EZ11" s="10"/>
      <c r="FA11" s="10">
        <v>371127788</v>
      </c>
      <c r="FB11" s="10">
        <v>787039</v>
      </c>
      <c r="FC11" s="10">
        <v>371914827</v>
      </c>
      <c r="FD11" s="10">
        <v>-15445015</v>
      </c>
      <c r="FE11" s="10">
        <v>-51816767</v>
      </c>
      <c r="FF11" s="10">
        <v>304653045</v>
      </c>
      <c r="FG11" s="10">
        <v>28888583</v>
      </c>
      <c r="FH11" s="10">
        <v>13747483</v>
      </c>
      <c r="FI11" s="10">
        <v>-17144001</v>
      </c>
      <c r="FJ11" s="10">
        <v>-786607</v>
      </c>
      <c r="FK11" s="10">
        <v>191308</v>
      </c>
      <c r="FL11" s="10"/>
      <c r="FM11" s="10">
        <v>329549811</v>
      </c>
      <c r="FN11" s="10">
        <v>60579315</v>
      </c>
      <c r="FO11" s="10">
        <v>12271609</v>
      </c>
      <c r="FP11" s="10">
        <v>402400735</v>
      </c>
      <c r="FQ11" s="10">
        <v>-1181958</v>
      </c>
      <c r="FR11" s="10">
        <v>401218777</v>
      </c>
      <c r="FS11" s="10"/>
    </row>
    <row r="12" spans="1:175" x14ac:dyDescent="0.25">
      <c r="A12" s="69">
        <v>201612</v>
      </c>
      <c r="B12" s="69">
        <v>62990</v>
      </c>
      <c r="C12" s="70" t="s">
        <v>680</v>
      </c>
      <c r="D12" s="10">
        <v>0</v>
      </c>
      <c r="E12" s="10">
        <v>0</v>
      </c>
      <c r="F12" s="10">
        <v>1142943</v>
      </c>
      <c r="G12" s="10">
        <v>0</v>
      </c>
      <c r="H12" s="10">
        <v>0</v>
      </c>
      <c r="I12" s="10">
        <v>0</v>
      </c>
      <c r="J12" s="10">
        <v>0</v>
      </c>
      <c r="K12" s="10">
        <v>1142943</v>
      </c>
      <c r="L12" s="10">
        <v>1339</v>
      </c>
      <c r="M12" s="10">
        <v>0</v>
      </c>
      <c r="N12" s="10">
        <v>1339</v>
      </c>
      <c r="O12" s="10">
        <v>0</v>
      </c>
      <c r="P12" s="10">
        <v>0</v>
      </c>
      <c r="Q12" s="10">
        <v>0</v>
      </c>
      <c r="R12" s="10">
        <v>0</v>
      </c>
      <c r="S12" s="10">
        <v>4075</v>
      </c>
      <c r="T12" s="10">
        <v>29385</v>
      </c>
      <c r="U12" s="10">
        <v>33460</v>
      </c>
      <c r="V12" s="10">
        <v>14677</v>
      </c>
      <c r="W12" s="10">
        <v>1936064</v>
      </c>
      <c r="X12" s="10">
        <v>133049</v>
      </c>
      <c r="Y12" s="10">
        <v>-314</v>
      </c>
      <c r="Z12" s="10">
        <v>132735</v>
      </c>
      <c r="AA12" s="10">
        <v>1807</v>
      </c>
      <c r="AB12" s="10">
        <v>0</v>
      </c>
      <c r="AC12" s="10">
        <v>0</v>
      </c>
      <c r="AD12" s="10">
        <v>30415</v>
      </c>
      <c r="AE12" s="10">
        <v>81544</v>
      </c>
      <c r="AF12" s="10">
        <v>-2718</v>
      </c>
      <c r="AG12" s="10">
        <v>-2572</v>
      </c>
      <c r="AH12" s="10">
        <v>108476</v>
      </c>
      <c r="AI12" s="10">
        <v>-10970</v>
      </c>
      <c r="AJ12" s="10">
        <v>-656757</v>
      </c>
      <c r="AK12" s="10">
        <v>505</v>
      </c>
      <c r="AL12" s="10">
        <v>-656252</v>
      </c>
      <c r="AM12" s="10">
        <v>471723</v>
      </c>
      <c r="AN12" s="10">
        <v>0</v>
      </c>
      <c r="AO12" s="10">
        <v>471723</v>
      </c>
      <c r="AP12" s="10">
        <v>0</v>
      </c>
      <c r="AQ12" s="10">
        <v>0</v>
      </c>
      <c r="AR12" s="10">
        <v>-68</v>
      </c>
      <c r="AS12" s="10">
        <v>-9454</v>
      </c>
      <c r="AT12" s="10">
        <v>0</v>
      </c>
      <c r="AU12" s="10">
        <v>0</v>
      </c>
      <c r="AV12" s="10">
        <v>-9522</v>
      </c>
      <c r="AW12" s="10">
        <v>-31704</v>
      </c>
      <c r="AX12" s="10">
        <v>4486</v>
      </c>
      <c r="AY12" s="10">
        <v>0</v>
      </c>
      <c r="AZ12" s="10">
        <v>31704</v>
      </c>
      <c r="BA12" s="10">
        <v>0</v>
      </c>
      <c r="BB12" s="10">
        <v>0</v>
      </c>
      <c r="BC12" s="10">
        <v>0</v>
      </c>
      <c r="BD12" s="10">
        <v>36190</v>
      </c>
      <c r="BE12" s="10">
        <v>-7576</v>
      </c>
      <c r="BF12" s="10">
        <v>28614</v>
      </c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>
        <v>0</v>
      </c>
      <c r="CA12" s="10">
        <v>0</v>
      </c>
      <c r="CB12" s="10">
        <v>0</v>
      </c>
      <c r="CC12" s="10">
        <v>18920</v>
      </c>
      <c r="CD12" s="10">
        <v>0</v>
      </c>
      <c r="CE12" s="10">
        <v>18920</v>
      </c>
      <c r="CF12" s="10">
        <v>43459</v>
      </c>
      <c r="CG12" s="10">
        <v>843584</v>
      </c>
      <c r="CH12" s="10">
        <v>931414</v>
      </c>
      <c r="CI12" s="10">
        <v>0</v>
      </c>
      <c r="CJ12" s="10">
        <v>0</v>
      </c>
      <c r="CK12" s="10">
        <v>4792</v>
      </c>
      <c r="CL12" s="10">
        <v>1868362</v>
      </c>
      <c r="CM12" s="10">
        <v>1887282</v>
      </c>
      <c r="CN12" s="10">
        <v>0</v>
      </c>
      <c r="CO12" s="10">
        <v>0</v>
      </c>
      <c r="CP12" s="10">
        <v>558</v>
      </c>
      <c r="CQ12" s="10">
        <v>2363</v>
      </c>
      <c r="CR12" s="10">
        <v>2363</v>
      </c>
      <c r="CS12" s="10"/>
      <c r="CT12" s="10">
        <v>0</v>
      </c>
      <c r="CU12" s="10">
        <v>513</v>
      </c>
      <c r="CV12" s="10">
        <v>3434</v>
      </c>
      <c r="CW12" s="10">
        <v>1604</v>
      </c>
      <c r="CX12" s="10">
        <v>0</v>
      </c>
      <c r="CY12" s="10">
        <v>27094</v>
      </c>
      <c r="CZ12" s="10">
        <v>0</v>
      </c>
      <c r="DA12" s="10">
        <v>28698</v>
      </c>
      <c r="DB12" s="10">
        <v>13765</v>
      </c>
      <c r="DC12" s="10">
        <v>2885</v>
      </c>
      <c r="DD12" s="10">
        <v>16650</v>
      </c>
      <c r="DE12" s="10">
        <v>1936064</v>
      </c>
      <c r="DF12" s="10">
        <v>63000</v>
      </c>
      <c r="DG12" s="10">
        <v>0</v>
      </c>
      <c r="DH12" s="10">
        <v>0</v>
      </c>
      <c r="DI12" s="10">
        <v>0</v>
      </c>
      <c r="DJ12" s="10">
        <v>390645</v>
      </c>
      <c r="DK12" s="10">
        <v>0</v>
      </c>
      <c r="DL12" s="10">
        <v>678645</v>
      </c>
      <c r="DM12" s="10">
        <v>0</v>
      </c>
      <c r="DN12" s="10">
        <v>65000</v>
      </c>
      <c r="DO12" s="10">
        <v>65000</v>
      </c>
      <c r="DP12" s="10">
        <v>0</v>
      </c>
      <c r="DQ12" s="10">
        <v>1098615</v>
      </c>
      <c r="DR12" s="10">
        <v>1142943</v>
      </c>
      <c r="DS12" s="10">
        <v>5786</v>
      </c>
      <c r="DT12" s="10">
        <v>32591</v>
      </c>
      <c r="DU12" s="10">
        <v>225000</v>
      </c>
      <c r="DV12" s="10">
        <v>0</v>
      </c>
      <c r="DW12" s="10">
        <v>0</v>
      </c>
      <c r="DX12" s="10">
        <v>0</v>
      </c>
      <c r="DY12" s="10">
        <v>0</v>
      </c>
      <c r="DZ12" s="10">
        <v>0</v>
      </c>
      <c r="EA12" s="10">
        <v>0</v>
      </c>
      <c r="EB12" s="10">
        <v>5951</v>
      </c>
      <c r="EC12" s="10">
        <v>0</v>
      </c>
      <c r="ED12" s="10">
        <v>0</v>
      </c>
      <c r="EE12" s="10">
        <v>0</v>
      </c>
      <c r="EF12" s="10">
        <v>0</v>
      </c>
      <c r="EG12" s="10">
        <v>0</v>
      </c>
      <c r="EH12" s="10">
        <v>0</v>
      </c>
      <c r="EI12" s="10">
        <v>0</v>
      </c>
      <c r="EJ12" s="10">
        <v>0</v>
      </c>
      <c r="EK12" s="10"/>
      <c r="EL12" s="10">
        <v>0</v>
      </c>
      <c r="EM12" s="10">
        <v>0</v>
      </c>
      <c r="EN12" s="10">
        <v>0</v>
      </c>
      <c r="EO12" s="10">
        <v>0</v>
      </c>
      <c r="EP12" s="10">
        <v>0</v>
      </c>
      <c r="EQ12" s="10">
        <v>45113</v>
      </c>
      <c r="ER12" s="10">
        <v>0</v>
      </c>
      <c r="ES12" s="10"/>
      <c r="ET12" s="10">
        <v>558</v>
      </c>
      <c r="EU12" s="10">
        <v>0</v>
      </c>
      <c r="EV12" s="10"/>
      <c r="EW12" s="10">
        <v>0</v>
      </c>
      <c r="EX12" s="10">
        <v>0</v>
      </c>
      <c r="EY12" s="10">
        <v>0</v>
      </c>
      <c r="EZ12" s="10">
        <v>0</v>
      </c>
      <c r="FA12" s="10">
        <v>1614666</v>
      </c>
      <c r="FB12" s="10">
        <v>0</v>
      </c>
      <c r="FC12" s="10">
        <v>1614666</v>
      </c>
      <c r="FD12" s="10">
        <v>-24460</v>
      </c>
      <c r="FE12" s="10">
        <v>-94028</v>
      </c>
      <c r="FF12" s="10">
        <v>1496178</v>
      </c>
      <c r="FG12" s="10">
        <v>133049</v>
      </c>
      <c r="FH12" s="10">
        <v>88114</v>
      </c>
      <c r="FI12" s="10">
        <v>-656757</v>
      </c>
      <c r="FJ12" s="10">
        <v>-10078</v>
      </c>
      <c r="FK12" s="10">
        <v>-1503</v>
      </c>
      <c r="FL12" s="10">
        <v>23807</v>
      </c>
      <c r="FM12" s="10">
        <v>1072810</v>
      </c>
      <c r="FN12" s="10">
        <v>56364</v>
      </c>
      <c r="FO12" s="10">
        <v>32591</v>
      </c>
      <c r="FP12" s="10">
        <v>1142942</v>
      </c>
      <c r="FQ12" s="10">
        <v>0</v>
      </c>
      <c r="FR12" s="10">
        <v>1142942</v>
      </c>
      <c r="FS12" s="10">
        <v>-18823</v>
      </c>
    </row>
    <row r="13" spans="1:175" x14ac:dyDescent="0.25">
      <c r="A13" s="69">
        <v>201612</v>
      </c>
      <c r="B13" s="69">
        <v>62972</v>
      </c>
      <c r="C13" s="70" t="s">
        <v>681</v>
      </c>
      <c r="D13" s="10"/>
      <c r="E13" s="10"/>
      <c r="F13" s="10">
        <v>88020721</v>
      </c>
      <c r="G13" s="10">
        <v>4081937</v>
      </c>
      <c r="H13" s="10"/>
      <c r="I13" s="10"/>
      <c r="J13" s="10"/>
      <c r="K13" s="10">
        <v>92102658</v>
      </c>
      <c r="L13" s="10">
        <v>7742</v>
      </c>
      <c r="M13" s="10"/>
      <c r="N13" s="10">
        <v>7742</v>
      </c>
      <c r="O13" s="10"/>
      <c r="P13" s="10"/>
      <c r="Q13" s="10">
        <v>3065114</v>
      </c>
      <c r="R13" s="10">
        <v>95488</v>
      </c>
      <c r="S13" s="10">
        <v>4124</v>
      </c>
      <c r="T13" s="10">
        <v>4878426</v>
      </c>
      <c r="U13" s="10">
        <v>8043152</v>
      </c>
      <c r="V13" s="10">
        <v>1854</v>
      </c>
      <c r="W13" s="10">
        <v>104886127</v>
      </c>
      <c r="X13" s="10">
        <v>5513593</v>
      </c>
      <c r="Y13" s="10">
        <v>-1412</v>
      </c>
      <c r="Z13" s="10">
        <v>5512181</v>
      </c>
      <c r="AA13" s="10">
        <v>3892185</v>
      </c>
      <c r="AB13" s="10">
        <v>57991</v>
      </c>
      <c r="AC13" s="10">
        <v>6895</v>
      </c>
      <c r="AD13" s="10">
        <v>1388931</v>
      </c>
      <c r="AE13" s="10">
        <v>1684276</v>
      </c>
      <c r="AF13" s="10">
        <v>-52716</v>
      </c>
      <c r="AG13" s="10">
        <v>-202116</v>
      </c>
      <c r="AH13" s="10">
        <v>6775446</v>
      </c>
      <c r="AI13" s="10">
        <v>-1024511</v>
      </c>
      <c r="AJ13" s="10">
        <v>-2339693</v>
      </c>
      <c r="AK13" s="10"/>
      <c r="AL13" s="10">
        <v>-2339693</v>
      </c>
      <c r="AM13" s="10">
        <v>-6562003</v>
      </c>
      <c r="AN13" s="10"/>
      <c r="AO13" s="10">
        <v>-6562003</v>
      </c>
      <c r="AP13" s="10">
        <v>-1720506</v>
      </c>
      <c r="AQ13" s="10">
        <v>-336788</v>
      </c>
      <c r="AR13" s="10">
        <v>-239</v>
      </c>
      <c r="AS13" s="10">
        <v>-251289</v>
      </c>
      <c r="AT13" s="10"/>
      <c r="AU13" s="10"/>
      <c r="AV13" s="10">
        <v>-251528</v>
      </c>
      <c r="AW13" s="10">
        <v>-94192</v>
      </c>
      <c r="AX13" s="10">
        <v>-41594</v>
      </c>
      <c r="AY13" s="10"/>
      <c r="AZ13" s="10">
        <v>94192</v>
      </c>
      <c r="BA13" s="10"/>
      <c r="BB13" s="10"/>
      <c r="BC13" s="10"/>
      <c r="BD13" s="10">
        <v>52598</v>
      </c>
      <c r="BE13" s="10">
        <v>-15525</v>
      </c>
      <c r="BF13" s="10">
        <v>37073</v>
      </c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>
        <v>1271</v>
      </c>
      <c r="CA13" s="10">
        <v>1271</v>
      </c>
      <c r="CB13" s="10">
        <v>102743</v>
      </c>
      <c r="CC13" s="10">
        <v>39515288</v>
      </c>
      <c r="CD13" s="10">
        <v>278563</v>
      </c>
      <c r="CE13" s="10">
        <v>39793851</v>
      </c>
      <c r="CF13" s="10">
        <v>15325559</v>
      </c>
      <c r="CG13" s="10"/>
      <c r="CH13" s="10">
        <v>39409872</v>
      </c>
      <c r="CI13" s="10">
        <v>1020400</v>
      </c>
      <c r="CJ13" s="10">
        <v>386696</v>
      </c>
      <c r="CK13" s="10">
        <v>6756629</v>
      </c>
      <c r="CL13" s="10">
        <v>62899156</v>
      </c>
      <c r="CM13" s="10">
        <v>102795750</v>
      </c>
      <c r="CN13" s="10"/>
      <c r="CO13" s="10"/>
      <c r="CP13" s="10"/>
      <c r="CQ13" s="10"/>
      <c r="CR13" s="10"/>
      <c r="CS13" s="10"/>
      <c r="CT13" s="10"/>
      <c r="CU13" s="10">
        <v>18770</v>
      </c>
      <c r="CV13" s="10">
        <v>18770</v>
      </c>
      <c r="CW13" s="10">
        <v>0</v>
      </c>
      <c r="CX13" s="10"/>
      <c r="CY13" s="10">
        <v>1229942</v>
      </c>
      <c r="CZ13" s="10">
        <v>325660</v>
      </c>
      <c r="DA13" s="10">
        <v>1555602</v>
      </c>
      <c r="DB13" s="10">
        <v>396624</v>
      </c>
      <c r="DC13" s="10">
        <v>118110</v>
      </c>
      <c r="DD13" s="10">
        <v>514734</v>
      </c>
      <c r="DE13" s="10">
        <v>104886127</v>
      </c>
      <c r="DF13" s="10">
        <v>125000</v>
      </c>
      <c r="DG13" s="10"/>
      <c r="DH13" s="10"/>
      <c r="DI13" s="10"/>
      <c r="DJ13" s="10">
        <v>1306497</v>
      </c>
      <c r="DK13" s="10">
        <v>1710</v>
      </c>
      <c r="DL13" s="10">
        <v>1434369</v>
      </c>
      <c r="DM13" s="10">
        <v>3296352</v>
      </c>
      <c r="DN13" s="10"/>
      <c r="DO13" s="10">
        <v>3296352</v>
      </c>
      <c r="DP13" s="10"/>
      <c r="DQ13" s="10">
        <v>21726739</v>
      </c>
      <c r="DR13" s="10">
        <v>88020721</v>
      </c>
      <c r="DS13" s="10">
        <v>56873221</v>
      </c>
      <c r="DT13" s="10">
        <v>9309568</v>
      </c>
      <c r="DU13" s="10">
        <v>1162</v>
      </c>
      <c r="DV13" s="10"/>
      <c r="DW13" s="10"/>
      <c r="DX13" s="10"/>
      <c r="DY13" s="10"/>
      <c r="DZ13" s="10"/>
      <c r="EA13" s="10"/>
      <c r="EB13" s="10">
        <v>111193</v>
      </c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>
        <v>0</v>
      </c>
      <c r="EO13" s="10">
        <v>0</v>
      </c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>
        <v>81044989</v>
      </c>
      <c r="FB13" s="10">
        <v>2361431</v>
      </c>
      <c r="FC13" s="10">
        <v>83406420</v>
      </c>
      <c r="FD13" s="10">
        <v>-7740279</v>
      </c>
      <c r="FE13" s="10">
        <v>-4647961</v>
      </c>
      <c r="FF13" s="10">
        <v>71018180</v>
      </c>
      <c r="FG13" s="10">
        <v>5513593</v>
      </c>
      <c r="FH13" s="10">
        <v>3297353</v>
      </c>
      <c r="FI13" s="10">
        <v>-2187507</v>
      </c>
      <c r="FJ13" s="10">
        <v>-249380</v>
      </c>
      <c r="FK13" s="10">
        <v>-310825</v>
      </c>
      <c r="FL13" s="10">
        <v>153251</v>
      </c>
      <c r="FM13" s="10">
        <v>77234665</v>
      </c>
      <c r="FN13" s="10">
        <v>5558423</v>
      </c>
      <c r="FO13" s="10">
        <v>9309568</v>
      </c>
      <c r="FP13" s="10">
        <v>92102656</v>
      </c>
      <c r="FQ13" s="10">
        <v>-4081937</v>
      </c>
      <c r="FR13" s="10">
        <v>88020719</v>
      </c>
      <c r="FS13" s="10"/>
    </row>
    <row r="14" spans="1:175" x14ac:dyDescent="0.25">
      <c r="A14" s="69">
        <v>201612</v>
      </c>
      <c r="B14" s="69">
        <v>62997</v>
      </c>
      <c r="C14" s="70" t="s">
        <v>682</v>
      </c>
      <c r="D14" s="10">
        <v>184895899</v>
      </c>
      <c r="E14" s="10">
        <v>184895899</v>
      </c>
      <c r="F14" s="10">
        <v>192979145</v>
      </c>
      <c r="G14" s="10"/>
      <c r="H14" s="10"/>
      <c r="I14" s="10"/>
      <c r="J14" s="10"/>
      <c r="K14" s="10">
        <v>192979145</v>
      </c>
      <c r="L14" s="10"/>
      <c r="M14" s="10"/>
      <c r="N14" s="10"/>
      <c r="O14" s="10"/>
      <c r="P14" s="10"/>
      <c r="Q14" s="10">
        <v>12249986</v>
      </c>
      <c r="R14" s="10">
        <v>1470368</v>
      </c>
      <c r="S14" s="10">
        <v>1827107</v>
      </c>
      <c r="T14" s="10">
        <v>9279262</v>
      </c>
      <c r="U14" s="10">
        <v>24826723</v>
      </c>
      <c r="V14" s="10"/>
      <c r="W14" s="10">
        <v>221539367</v>
      </c>
      <c r="X14" s="10">
        <v>12758446</v>
      </c>
      <c r="Y14" s="10"/>
      <c r="Z14" s="10">
        <v>12758446</v>
      </c>
      <c r="AA14" s="10">
        <v>1564096</v>
      </c>
      <c r="AB14" s="10">
        <v>817368</v>
      </c>
      <c r="AC14" s="10"/>
      <c r="AD14" s="10">
        <v>6320712</v>
      </c>
      <c r="AE14" s="10">
        <v>4664769</v>
      </c>
      <c r="AF14" s="10">
        <v>-15759</v>
      </c>
      <c r="AG14" s="10">
        <v>-374153</v>
      </c>
      <c r="AH14" s="10">
        <v>12977034</v>
      </c>
      <c r="AI14" s="10">
        <v>-2018883</v>
      </c>
      <c r="AJ14" s="10">
        <v>-6888145</v>
      </c>
      <c r="AK14" s="10"/>
      <c r="AL14" s="10">
        <v>-6888145</v>
      </c>
      <c r="AM14" s="10">
        <v>-16391357</v>
      </c>
      <c r="AN14" s="10"/>
      <c r="AO14" s="10">
        <v>-16391357</v>
      </c>
      <c r="AP14" s="10"/>
      <c r="AQ14" s="10"/>
      <c r="AR14" s="10"/>
      <c r="AS14" s="10">
        <v>-217611</v>
      </c>
      <c r="AT14" s="10"/>
      <c r="AU14" s="10"/>
      <c r="AV14" s="10">
        <v>-217611</v>
      </c>
      <c r="AW14" s="10">
        <v>-215440</v>
      </c>
      <c r="AX14" s="10">
        <v>4044</v>
      </c>
      <c r="AY14" s="10"/>
      <c r="AZ14" s="10">
        <v>319573</v>
      </c>
      <c r="BA14" s="10">
        <v>30878</v>
      </c>
      <c r="BB14" s="10">
        <v>-31304</v>
      </c>
      <c r="BC14" s="10"/>
      <c r="BD14" s="10">
        <v>323192</v>
      </c>
      <c r="BE14" s="10">
        <v>-104133</v>
      </c>
      <c r="BF14" s="10">
        <v>219058</v>
      </c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>
        <v>939</v>
      </c>
      <c r="CA14" s="10">
        <v>939</v>
      </c>
      <c r="CB14" s="10"/>
      <c r="CC14" s="10">
        <v>1398385</v>
      </c>
      <c r="CD14" s="10">
        <v>403307</v>
      </c>
      <c r="CE14" s="10">
        <v>1948154</v>
      </c>
      <c r="CF14" s="10">
        <v>2187639</v>
      </c>
      <c r="CG14" s="10">
        <v>129667</v>
      </c>
      <c r="CH14" s="10">
        <v>7950337</v>
      </c>
      <c r="CI14" s="10"/>
      <c r="CJ14" s="10">
        <v>359765</v>
      </c>
      <c r="CK14" s="10">
        <v>584700</v>
      </c>
      <c r="CL14" s="10">
        <v>11212108</v>
      </c>
      <c r="CM14" s="10">
        <v>13160262</v>
      </c>
      <c r="CN14" s="10">
        <v>205602116</v>
      </c>
      <c r="CO14" s="10"/>
      <c r="CP14" s="10"/>
      <c r="CQ14" s="10">
        <v>865329</v>
      </c>
      <c r="CR14" s="10">
        <v>865329</v>
      </c>
      <c r="CS14" s="10"/>
      <c r="CT14" s="10">
        <v>12703</v>
      </c>
      <c r="CU14" s="10">
        <v>513888</v>
      </c>
      <c r="CV14" s="10">
        <v>1391920</v>
      </c>
      <c r="CW14" s="10"/>
      <c r="CX14" s="10">
        <v>81028</v>
      </c>
      <c r="CY14" s="10">
        <v>963761</v>
      </c>
      <c r="CZ14" s="10"/>
      <c r="DA14" s="10">
        <v>1044789</v>
      </c>
      <c r="DB14" s="10"/>
      <c r="DC14" s="10">
        <v>281750</v>
      </c>
      <c r="DD14" s="10">
        <v>281750</v>
      </c>
      <c r="DE14" s="10">
        <v>221539367</v>
      </c>
      <c r="DF14" s="10">
        <v>7649</v>
      </c>
      <c r="DG14" s="10"/>
      <c r="DH14" s="10"/>
      <c r="DI14" s="10"/>
      <c r="DJ14" s="10">
        <v>3725850</v>
      </c>
      <c r="DK14" s="10"/>
      <c r="DL14" s="10">
        <v>3733499</v>
      </c>
      <c r="DM14" s="10"/>
      <c r="DN14" s="10"/>
      <c r="DO14" s="10"/>
      <c r="DP14" s="10"/>
      <c r="DQ14" s="10">
        <v>5010263</v>
      </c>
      <c r="DR14" s="10">
        <v>8083246</v>
      </c>
      <c r="DS14" s="10">
        <v>555</v>
      </c>
      <c r="DT14" s="10">
        <v>3072428</v>
      </c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>
        <v>57591</v>
      </c>
      <c r="EM14" s="10"/>
      <c r="EN14" s="10">
        <v>146462</v>
      </c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>
        <v>173554419</v>
      </c>
      <c r="FB14" s="10"/>
      <c r="FC14" s="10">
        <v>173554419</v>
      </c>
      <c r="FD14" s="10">
        <v>-153000</v>
      </c>
      <c r="FE14" s="10">
        <v>-1380568</v>
      </c>
      <c r="FF14" s="10">
        <v>172020851</v>
      </c>
      <c r="FG14" s="10">
        <v>11487506</v>
      </c>
      <c r="FH14" s="10">
        <v>10360760</v>
      </c>
      <c r="FI14" s="10">
        <v>-5914973</v>
      </c>
      <c r="FJ14" s="10">
        <v>-335662</v>
      </c>
      <c r="FK14" s="10">
        <v>557020</v>
      </c>
      <c r="FL14" s="10"/>
      <c r="FM14" s="10">
        <v>188175502</v>
      </c>
      <c r="FN14" s="10">
        <v>1540973</v>
      </c>
      <c r="FO14" s="10">
        <v>190243</v>
      </c>
      <c r="FP14" s="10">
        <v>189906718</v>
      </c>
      <c r="FQ14" s="10"/>
      <c r="FR14" s="10">
        <v>189906718</v>
      </c>
      <c r="FS14" s="10"/>
    </row>
    <row r="15" spans="1:175" x14ac:dyDescent="0.25">
      <c r="A15" s="69">
        <v>201612</v>
      </c>
      <c r="B15" s="69">
        <v>62548</v>
      </c>
      <c r="C15" s="70" t="s">
        <v>1260</v>
      </c>
      <c r="D15" s="10">
        <v>74921384</v>
      </c>
      <c r="E15" s="10">
        <v>74921384</v>
      </c>
      <c r="F15" s="10">
        <v>185330125</v>
      </c>
      <c r="G15" s="10"/>
      <c r="H15" s="10"/>
      <c r="I15" s="10"/>
      <c r="J15" s="10"/>
      <c r="K15" s="10">
        <v>185330125</v>
      </c>
      <c r="L15" s="10"/>
      <c r="M15" s="10"/>
      <c r="N15" s="10"/>
      <c r="O15" s="10">
        <v>66372</v>
      </c>
      <c r="P15" s="10"/>
      <c r="Q15" s="10">
        <v>27215723</v>
      </c>
      <c r="R15" s="10">
        <v>2158948</v>
      </c>
      <c r="S15" s="10"/>
      <c r="T15" s="10">
        <v>44708350</v>
      </c>
      <c r="U15" s="10">
        <v>74149393</v>
      </c>
      <c r="V15" s="10">
        <v>145100</v>
      </c>
      <c r="W15" s="10">
        <v>267657978</v>
      </c>
      <c r="X15" s="10">
        <v>9017228</v>
      </c>
      <c r="Y15" s="10">
        <v>-397</v>
      </c>
      <c r="Z15" s="10">
        <v>9016831</v>
      </c>
      <c r="AA15" s="10">
        <v>5391141</v>
      </c>
      <c r="AB15" s="10">
        <v>-11728</v>
      </c>
      <c r="AC15" s="10">
        <v>0</v>
      </c>
      <c r="AD15" s="10">
        <v>9983121</v>
      </c>
      <c r="AE15" s="10">
        <v>3596288</v>
      </c>
      <c r="AF15" s="10">
        <v>-5952537</v>
      </c>
      <c r="AG15" s="10">
        <v>-223218</v>
      </c>
      <c r="AH15" s="10">
        <v>12783067</v>
      </c>
      <c r="AI15" s="10">
        <v>-1008797</v>
      </c>
      <c r="AJ15" s="10">
        <v>-8099866</v>
      </c>
      <c r="AK15" s="10">
        <v>0</v>
      </c>
      <c r="AL15" s="10">
        <v>-8099866</v>
      </c>
      <c r="AM15" s="10">
        <v>-12402408</v>
      </c>
      <c r="AN15" s="10"/>
      <c r="AO15" s="10">
        <v>-12402408</v>
      </c>
      <c r="AP15" s="10"/>
      <c r="AQ15" s="10">
        <v>-262156</v>
      </c>
      <c r="AR15" s="10"/>
      <c r="AS15" s="10">
        <v>-153691</v>
      </c>
      <c r="AT15" s="10">
        <v>-17617</v>
      </c>
      <c r="AU15" s="10"/>
      <c r="AV15" s="10">
        <v>-171308</v>
      </c>
      <c r="AW15" s="10">
        <v>-140463</v>
      </c>
      <c r="AX15" s="10">
        <v>-285100</v>
      </c>
      <c r="AY15" s="10"/>
      <c r="AZ15" s="10">
        <v>140463</v>
      </c>
      <c r="BA15" s="10"/>
      <c r="BB15" s="10"/>
      <c r="BC15" s="10"/>
      <c r="BD15" s="10">
        <v>-144637</v>
      </c>
      <c r="BE15" s="10">
        <v>-1289</v>
      </c>
      <c r="BF15" s="10">
        <v>-145926</v>
      </c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>
        <v>28238375</v>
      </c>
      <c r="CD15" s="10">
        <v>215910</v>
      </c>
      <c r="CE15" s="10">
        <v>29707733</v>
      </c>
      <c r="CF15" s="10">
        <v>5811101</v>
      </c>
      <c r="CG15" s="10">
        <v>211194</v>
      </c>
      <c r="CH15" s="10">
        <v>85492586</v>
      </c>
      <c r="CI15" s="10">
        <v>258586</v>
      </c>
      <c r="CJ15" s="10"/>
      <c r="CK15" s="10">
        <v>48755807</v>
      </c>
      <c r="CL15" s="10">
        <v>145629096</v>
      </c>
      <c r="CM15" s="10">
        <v>175336829</v>
      </c>
      <c r="CN15" s="10">
        <v>84369024</v>
      </c>
      <c r="CO15" s="10"/>
      <c r="CP15" s="10"/>
      <c r="CQ15" s="10">
        <v>260593</v>
      </c>
      <c r="CR15" s="10">
        <v>260593</v>
      </c>
      <c r="CS15" s="10"/>
      <c r="CT15" s="10">
        <v>871716</v>
      </c>
      <c r="CU15" s="10">
        <v>84134</v>
      </c>
      <c r="CV15" s="10">
        <v>1216443</v>
      </c>
      <c r="CW15" s="10">
        <v>30026</v>
      </c>
      <c r="CX15" s="10"/>
      <c r="CY15" s="10">
        <v>1535596</v>
      </c>
      <c r="CZ15" s="10">
        <v>736036</v>
      </c>
      <c r="DA15" s="10">
        <v>2301658</v>
      </c>
      <c r="DB15" s="10">
        <v>4211772</v>
      </c>
      <c r="DC15" s="10">
        <v>222252</v>
      </c>
      <c r="DD15" s="10">
        <v>4434024</v>
      </c>
      <c r="DE15" s="10">
        <v>267657978</v>
      </c>
      <c r="DF15" s="10">
        <v>800</v>
      </c>
      <c r="DG15" s="10">
        <v>94576</v>
      </c>
      <c r="DH15" s="10"/>
      <c r="DI15" s="10"/>
      <c r="DJ15" s="10">
        <v>3479526</v>
      </c>
      <c r="DK15" s="10"/>
      <c r="DL15" s="10">
        <v>3574902</v>
      </c>
      <c r="DM15" s="10">
        <v>4458458</v>
      </c>
      <c r="DN15" s="10"/>
      <c r="DO15" s="10">
        <v>4458458</v>
      </c>
      <c r="DP15" s="10"/>
      <c r="DQ15" s="10">
        <v>7116453</v>
      </c>
      <c r="DR15" s="10">
        <v>110408741</v>
      </c>
      <c r="DS15" s="10">
        <v>88766110</v>
      </c>
      <c r="DT15" s="10">
        <v>14149262</v>
      </c>
      <c r="DU15" s="10"/>
      <c r="DV15" s="10"/>
      <c r="DW15" s="10">
        <v>94576</v>
      </c>
      <c r="DX15" s="10"/>
      <c r="DY15" s="10"/>
      <c r="DZ15" s="10"/>
      <c r="EA15" s="10"/>
      <c r="EB15" s="10">
        <v>376916</v>
      </c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>
        <v>1148803</v>
      </c>
      <c r="EO15" s="10">
        <v>104645</v>
      </c>
      <c r="EP15" s="10"/>
      <c r="EQ15" s="10">
        <v>5099822</v>
      </c>
      <c r="ER15" s="10"/>
      <c r="ES15" s="10"/>
      <c r="ET15" s="10"/>
      <c r="EU15" s="10"/>
      <c r="EV15" s="10"/>
      <c r="EW15" s="10"/>
      <c r="EX15" s="10"/>
      <c r="EY15" s="10"/>
      <c r="EZ15" s="10"/>
      <c r="FA15" s="10">
        <v>171586263</v>
      </c>
      <c r="FB15" s="10"/>
      <c r="FC15" s="10">
        <v>171586263</v>
      </c>
      <c r="FD15" s="10">
        <v>-13239079</v>
      </c>
      <c r="FE15" s="10">
        <v>-23069123</v>
      </c>
      <c r="FF15" s="10">
        <v>135278061</v>
      </c>
      <c r="FG15" s="10">
        <v>9017228</v>
      </c>
      <c r="FH15" s="10">
        <v>10349602</v>
      </c>
      <c r="FI15" s="10">
        <v>-7854853</v>
      </c>
      <c r="FJ15" s="10">
        <v>-237469</v>
      </c>
      <c r="FK15" s="10">
        <v>-127329</v>
      </c>
      <c r="FL15" s="10"/>
      <c r="FM15" s="10">
        <v>146425240</v>
      </c>
      <c r="FN15" s="10">
        <v>24548198</v>
      </c>
      <c r="FO15" s="10">
        <v>14356086</v>
      </c>
      <c r="FP15" s="10">
        <v>185329524</v>
      </c>
      <c r="FQ15" s="10"/>
      <c r="FR15" s="10">
        <v>185329524</v>
      </c>
      <c r="FS15" s="10"/>
    </row>
    <row r="16" spans="1:175" x14ac:dyDescent="0.25">
      <c r="A16" s="69">
        <v>201612</v>
      </c>
      <c r="B16" s="69">
        <v>63014</v>
      </c>
      <c r="C16" s="70" t="s">
        <v>685</v>
      </c>
      <c r="D16" s="10">
        <v>24540578</v>
      </c>
      <c r="E16" s="10">
        <v>24918135</v>
      </c>
      <c r="F16" s="10">
        <v>28229757</v>
      </c>
      <c r="G16" s="10">
        <v>1133986</v>
      </c>
      <c r="H16" s="10"/>
      <c r="I16" s="10"/>
      <c r="J16" s="10"/>
      <c r="K16" s="10">
        <v>29513291</v>
      </c>
      <c r="L16" s="10"/>
      <c r="M16" s="10"/>
      <c r="N16" s="10">
        <v>0</v>
      </c>
      <c r="O16" s="10">
        <v>115423</v>
      </c>
      <c r="P16" s="10">
        <v>111</v>
      </c>
      <c r="Q16" s="10"/>
      <c r="R16" s="10">
        <v>4654</v>
      </c>
      <c r="S16" s="10"/>
      <c r="T16" s="10">
        <v>266960</v>
      </c>
      <c r="U16" s="10">
        <v>387147</v>
      </c>
      <c r="V16" s="10">
        <v>13525</v>
      </c>
      <c r="W16" s="10">
        <v>30817694</v>
      </c>
      <c r="X16" s="10">
        <v>5004622</v>
      </c>
      <c r="Y16" s="10">
        <v>-20287</v>
      </c>
      <c r="Z16" s="10">
        <v>4984335</v>
      </c>
      <c r="AA16" s="10"/>
      <c r="AB16" s="10"/>
      <c r="AC16" s="10"/>
      <c r="AD16" s="10">
        <v>479932</v>
      </c>
      <c r="AE16" s="10">
        <v>248005</v>
      </c>
      <c r="AF16" s="10">
        <v>-15966</v>
      </c>
      <c r="AG16" s="10">
        <v>-50001</v>
      </c>
      <c r="AH16" s="10">
        <v>661970</v>
      </c>
      <c r="AI16" s="10">
        <v>-86230</v>
      </c>
      <c r="AJ16" s="10">
        <v>-5116609</v>
      </c>
      <c r="AK16" s="10">
        <v>-6542</v>
      </c>
      <c r="AL16" s="10">
        <v>-5123152</v>
      </c>
      <c r="AM16" s="10">
        <v>157093</v>
      </c>
      <c r="AN16" s="10">
        <v>5421</v>
      </c>
      <c r="AO16" s="10">
        <v>162514</v>
      </c>
      <c r="AP16" s="10">
        <v>-349456</v>
      </c>
      <c r="AQ16" s="10">
        <v>0</v>
      </c>
      <c r="AR16" s="10">
        <v>-169174</v>
      </c>
      <c r="AS16" s="10">
        <v>-159944</v>
      </c>
      <c r="AT16" s="10"/>
      <c r="AU16" s="10"/>
      <c r="AV16" s="10">
        <v>-329118</v>
      </c>
      <c r="AW16" s="10">
        <v>-8749</v>
      </c>
      <c r="AX16" s="10">
        <v>-87885</v>
      </c>
      <c r="AY16" s="10">
        <v>-60035</v>
      </c>
      <c r="AZ16" s="10">
        <v>4052</v>
      </c>
      <c r="BA16" s="10">
        <v>243011</v>
      </c>
      <c r="BB16" s="10"/>
      <c r="BC16" s="10"/>
      <c r="BD16" s="10">
        <v>99143</v>
      </c>
      <c r="BE16" s="10">
        <v>-7705</v>
      </c>
      <c r="BF16" s="10">
        <v>91438</v>
      </c>
      <c r="BG16" s="10">
        <v>275545</v>
      </c>
      <c r="BH16" s="10">
        <v>-30902</v>
      </c>
      <c r="BI16" s="10">
        <v>-34877</v>
      </c>
      <c r="BJ16" s="10"/>
      <c r="BK16" s="10">
        <v>204840</v>
      </c>
      <c r="BL16" s="10">
        <v>53</v>
      </c>
      <c r="BM16" s="10">
        <v>-174139</v>
      </c>
      <c r="BN16" s="10">
        <v>0</v>
      </c>
      <c r="BO16" s="10">
        <v>-84397</v>
      </c>
      <c r="BP16" s="10">
        <v>-1251</v>
      </c>
      <c r="BQ16" s="10">
        <v>30972</v>
      </c>
      <c r="BR16" s="10">
        <v>-228816</v>
      </c>
      <c r="BS16" s="10"/>
      <c r="BT16" s="10">
        <v>-15755</v>
      </c>
      <c r="BU16" s="10">
        <v>-25002</v>
      </c>
      <c r="BV16" s="10">
        <v>0</v>
      </c>
      <c r="BW16" s="10">
        <v>-40756</v>
      </c>
      <c r="BX16" s="10">
        <v>4644</v>
      </c>
      <c r="BY16" s="10">
        <v>-60035</v>
      </c>
      <c r="BZ16" s="10"/>
      <c r="CA16" s="10">
        <v>0</v>
      </c>
      <c r="CB16" s="10"/>
      <c r="CC16" s="10"/>
      <c r="CD16" s="10"/>
      <c r="CE16" s="10">
        <v>0</v>
      </c>
      <c r="CF16" s="10">
        <v>486</v>
      </c>
      <c r="CG16" s="10">
        <v>32326</v>
      </c>
      <c r="CH16" s="10">
        <v>3342844</v>
      </c>
      <c r="CI16" s="10"/>
      <c r="CJ16" s="10"/>
      <c r="CK16" s="10">
        <v>84914</v>
      </c>
      <c r="CL16" s="10">
        <v>3873093</v>
      </c>
      <c r="CM16" s="10">
        <v>3873093</v>
      </c>
      <c r="CN16" s="10">
        <v>25940505</v>
      </c>
      <c r="CO16" s="10">
        <v>63559</v>
      </c>
      <c r="CP16" s="10">
        <v>504628</v>
      </c>
      <c r="CQ16" s="10">
        <v>4</v>
      </c>
      <c r="CR16" s="10">
        <v>4</v>
      </c>
      <c r="CS16" s="10">
        <v>5901</v>
      </c>
      <c r="CT16" s="10">
        <v>629</v>
      </c>
      <c r="CU16" s="10">
        <v>105318</v>
      </c>
      <c r="CV16" s="10">
        <v>616480</v>
      </c>
      <c r="CW16" s="10">
        <v>93297</v>
      </c>
      <c r="CX16" s="10"/>
      <c r="CY16" s="10"/>
      <c r="CZ16" s="10"/>
      <c r="DA16" s="10">
        <v>93297</v>
      </c>
      <c r="DB16" s="10">
        <v>83346</v>
      </c>
      <c r="DC16" s="10">
        <v>170535</v>
      </c>
      <c r="DD16" s="10">
        <v>253881</v>
      </c>
      <c r="DE16" s="10">
        <v>30817694</v>
      </c>
      <c r="DF16" s="10">
        <v>7474</v>
      </c>
      <c r="DG16" s="10">
        <v>0</v>
      </c>
      <c r="DH16" s="10">
        <v>14230</v>
      </c>
      <c r="DI16" s="10">
        <v>14230</v>
      </c>
      <c r="DJ16" s="10">
        <v>812026</v>
      </c>
      <c r="DK16" s="10"/>
      <c r="DL16" s="10">
        <v>833730</v>
      </c>
      <c r="DM16" s="10"/>
      <c r="DN16" s="10">
        <v>70000</v>
      </c>
      <c r="DO16" s="10">
        <v>70000</v>
      </c>
      <c r="DP16" s="10">
        <v>149548</v>
      </c>
      <c r="DQ16" s="10">
        <v>3258134</v>
      </c>
      <c r="DR16" s="10">
        <v>3311622</v>
      </c>
      <c r="DS16" s="10"/>
      <c r="DT16" s="10"/>
      <c r="DU16" s="10"/>
      <c r="DV16" s="10"/>
      <c r="DW16" s="10"/>
      <c r="DX16" s="10"/>
      <c r="DY16" s="10"/>
      <c r="DZ16" s="10"/>
      <c r="EA16" s="10"/>
      <c r="EB16" s="10">
        <v>53488</v>
      </c>
      <c r="EC16" s="10">
        <v>377558</v>
      </c>
      <c r="ED16" s="10"/>
      <c r="EE16" s="10"/>
      <c r="EF16" s="10"/>
      <c r="EG16" s="10"/>
      <c r="EH16" s="10"/>
      <c r="EI16" s="10"/>
      <c r="EJ16" s="10"/>
      <c r="EK16" s="10">
        <v>-4925</v>
      </c>
      <c r="EL16" s="10">
        <v>40438</v>
      </c>
      <c r="EM16" s="10"/>
      <c r="EN16" s="10"/>
      <c r="EO16" s="10"/>
      <c r="EP16" s="10"/>
      <c r="EQ16" s="10">
        <v>412523</v>
      </c>
      <c r="ER16" s="10"/>
      <c r="ES16" s="10"/>
      <c r="ET16" s="10">
        <v>441069</v>
      </c>
      <c r="EU16" s="10"/>
      <c r="EV16" s="10"/>
      <c r="EW16" s="10"/>
      <c r="EX16" s="10"/>
      <c r="EY16" s="10"/>
      <c r="EZ16" s="10"/>
      <c r="FA16" s="10">
        <v>28100748</v>
      </c>
      <c r="FB16" s="10">
        <v>866109</v>
      </c>
      <c r="FC16" s="10">
        <v>28966857</v>
      </c>
      <c r="FD16" s="10">
        <v>-621</v>
      </c>
      <c r="FE16" s="10">
        <v>-46997</v>
      </c>
      <c r="FF16" s="10">
        <v>28919239</v>
      </c>
      <c r="FG16" s="10">
        <v>4974494</v>
      </c>
      <c r="FH16" s="10">
        <v>509141</v>
      </c>
      <c r="FI16" s="10">
        <v>-5116208</v>
      </c>
      <c r="FJ16" s="10">
        <v>-183867</v>
      </c>
      <c r="FK16" s="10">
        <v>-5928</v>
      </c>
      <c r="FL16" s="10">
        <v>0</v>
      </c>
      <c r="FM16" s="10">
        <v>29096871</v>
      </c>
      <c r="FN16" s="10">
        <v>51398</v>
      </c>
      <c r="FO16" s="10">
        <v>824</v>
      </c>
      <c r="FP16" s="10">
        <v>29149093</v>
      </c>
      <c r="FQ16" s="10">
        <v>-1133987</v>
      </c>
      <c r="FR16" s="10">
        <v>28015106</v>
      </c>
      <c r="FS16" s="10">
        <v>0</v>
      </c>
    </row>
    <row r="17" spans="1:175" x14ac:dyDescent="0.25">
      <c r="A17" s="69">
        <v>201612</v>
      </c>
      <c r="B17" s="69">
        <v>63016</v>
      </c>
      <c r="C17" s="70" t="s">
        <v>686</v>
      </c>
      <c r="D17" s="10">
        <v>21294579</v>
      </c>
      <c r="E17" s="10">
        <v>21294579</v>
      </c>
      <c r="F17" s="10">
        <v>45665017</v>
      </c>
      <c r="G17" s="10">
        <v>96865</v>
      </c>
      <c r="H17" s="10">
        <v>2355211</v>
      </c>
      <c r="I17" s="10">
        <v>25272</v>
      </c>
      <c r="J17" s="10">
        <v>14740</v>
      </c>
      <c r="K17" s="10">
        <v>48200104</v>
      </c>
      <c r="L17" s="10">
        <v>38078</v>
      </c>
      <c r="M17" s="10">
        <v>0</v>
      </c>
      <c r="N17" s="10">
        <v>40438</v>
      </c>
      <c r="O17" s="10">
        <v>314772</v>
      </c>
      <c r="P17" s="10">
        <v>273</v>
      </c>
      <c r="Q17" s="10">
        <v>0</v>
      </c>
      <c r="R17" s="10">
        <v>30267</v>
      </c>
      <c r="S17" s="10">
        <v>1000</v>
      </c>
      <c r="T17" s="10">
        <v>1385246</v>
      </c>
      <c r="U17" s="10">
        <v>1731558</v>
      </c>
      <c r="V17" s="10">
        <v>45222</v>
      </c>
      <c r="W17" s="10">
        <v>53731474</v>
      </c>
      <c r="X17" s="10">
        <v>6951524</v>
      </c>
      <c r="Y17" s="10">
        <v>-5918</v>
      </c>
      <c r="Z17" s="10">
        <v>6945606</v>
      </c>
      <c r="AA17" s="10">
        <v>161255</v>
      </c>
      <c r="AB17" s="10">
        <v>0</v>
      </c>
      <c r="AC17" s="10">
        <v>0</v>
      </c>
      <c r="AD17" s="10">
        <v>1341054</v>
      </c>
      <c r="AE17" s="10">
        <v>2069492</v>
      </c>
      <c r="AF17" s="10">
        <v>-44557</v>
      </c>
      <c r="AG17" s="10">
        <v>-246530</v>
      </c>
      <c r="AH17" s="10">
        <v>3280714</v>
      </c>
      <c r="AI17" s="10">
        <v>-490636</v>
      </c>
      <c r="AJ17" s="10">
        <v>-3255498</v>
      </c>
      <c r="AK17" s="10">
        <v>5635</v>
      </c>
      <c r="AL17" s="10">
        <v>-3249863</v>
      </c>
      <c r="AM17" s="10">
        <v>-5859371</v>
      </c>
      <c r="AN17" s="10">
        <v>-5314</v>
      </c>
      <c r="AO17" s="10">
        <v>-5864685</v>
      </c>
      <c r="AP17" s="10">
        <v>-36144</v>
      </c>
      <c r="AQ17" s="10">
        <v>0</v>
      </c>
      <c r="AR17" s="10">
        <v>-122750</v>
      </c>
      <c r="AS17" s="10">
        <v>-270731</v>
      </c>
      <c r="AT17" s="10">
        <v>7269</v>
      </c>
      <c r="AU17" s="10">
        <v>2033</v>
      </c>
      <c r="AV17" s="10">
        <v>-384179</v>
      </c>
      <c r="AW17" s="10">
        <v>-197307</v>
      </c>
      <c r="AX17" s="10">
        <v>3506</v>
      </c>
      <c r="AY17" s="10">
        <v>49316</v>
      </c>
      <c r="AZ17" s="10">
        <v>56552</v>
      </c>
      <c r="BA17" s="10">
        <v>114424</v>
      </c>
      <c r="BB17" s="10">
        <v>0</v>
      </c>
      <c r="BC17" s="10">
        <v>0</v>
      </c>
      <c r="BD17" s="10">
        <v>223798</v>
      </c>
      <c r="BE17" s="10">
        <v>-44851</v>
      </c>
      <c r="BF17" s="10">
        <v>178947</v>
      </c>
      <c r="BG17" s="10">
        <v>578073</v>
      </c>
      <c r="BH17" s="10">
        <v>-29603</v>
      </c>
      <c r="BI17" s="10">
        <v>-9808</v>
      </c>
      <c r="BJ17" s="10">
        <v>0</v>
      </c>
      <c r="BK17" s="10">
        <v>538175</v>
      </c>
      <c r="BL17" s="10">
        <v>0</v>
      </c>
      <c r="BM17" s="10">
        <v>-439816</v>
      </c>
      <c r="BN17" s="10">
        <v>26504</v>
      </c>
      <c r="BO17" s="10">
        <v>-61371</v>
      </c>
      <c r="BP17" s="10">
        <v>1479</v>
      </c>
      <c r="BQ17" s="10">
        <v>-17569</v>
      </c>
      <c r="BR17" s="10">
        <v>-490773</v>
      </c>
      <c r="BS17" s="10">
        <v>-5375</v>
      </c>
      <c r="BT17" s="10">
        <v>-19971</v>
      </c>
      <c r="BU17" s="10">
        <v>-20975</v>
      </c>
      <c r="BV17" s="10">
        <v>9228</v>
      </c>
      <c r="BW17" s="10">
        <v>-31718</v>
      </c>
      <c r="BX17" s="10">
        <v>39007</v>
      </c>
      <c r="BY17" s="10">
        <v>49316</v>
      </c>
      <c r="BZ17" s="10">
        <v>4410</v>
      </c>
      <c r="CA17" s="10">
        <v>4410</v>
      </c>
      <c r="CB17" s="10">
        <v>0</v>
      </c>
      <c r="CC17" s="10">
        <v>2698113</v>
      </c>
      <c r="CD17" s="10">
        <v>497821</v>
      </c>
      <c r="CE17" s="10">
        <v>3195934</v>
      </c>
      <c r="CF17" s="10">
        <v>4543180</v>
      </c>
      <c r="CG17" s="10">
        <v>0</v>
      </c>
      <c r="CH17" s="10">
        <v>21279154</v>
      </c>
      <c r="CI17" s="10">
        <v>0</v>
      </c>
      <c r="CJ17" s="10">
        <v>0</v>
      </c>
      <c r="CK17" s="10">
        <v>19368</v>
      </c>
      <c r="CL17" s="10">
        <v>26866166</v>
      </c>
      <c r="CM17" s="10">
        <v>30062100</v>
      </c>
      <c r="CN17" s="10">
        <v>20054844</v>
      </c>
      <c r="CO17" s="10">
        <v>132361</v>
      </c>
      <c r="CP17" s="10">
        <v>159036</v>
      </c>
      <c r="CQ17" s="10">
        <v>164867</v>
      </c>
      <c r="CR17" s="10">
        <v>164867</v>
      </c>
      <c r="CS17" s="10">
        <v>10606</v>
      </c>
      <c r="CT17" s="10">
        <v>2283867</v>
      </c>
      <c r="CU17" s="10">
        <v>37840</v>
      </c>
      <c r="CV17" s="10">
        <v>2656216</v>
      </c>
      <c r="CW17" s="10">
        <v>0</v>
      </c>
      <c r="CX17" s="10">
        <v>0</v>
      </c>
      <c r="CY17" s="10">
        <v>701426</v>
      </c>
      <c r="CZ17" s="10">
        <v>916</v>
      </c>
      <c r="DA17" s="10">
        <v>702342</v>
      </c>
      <c r="DB17" s="10">
        <v>198091</v>
      </c>
      <c r="DC17" s="10">
        <v>40304</v>
      </c>
      <c r="DD17" s="10">
        <v>238395</v>
      </c>
      <c r="DE17" s="10">
        <v>53731474</v>
      </c>
      <c r="DF17" s="10">
        <v>12100</v>
      </c>
      <c r="DG17" s="10">
        <v>0</v>
      </c>
      <c r="DH17" s="10">
        <v>0</v>
      </c>
      <c r="DI17" s="10">
        <v>0</v>
      </c>
      <c r="DJ17" s="10">
        <v>3158188</v>
      </c>
      <c r="DK17" s="10">
        <v>0</v>
      </c>
      <c r="DL17" s="10">
        <v>3170288</v>
      </c>
      <c r="DM17" s="10">
        <v>0</v>
      </c>
      <c r="DN17" s="10">
        <v>480000</v>
      </c>
      <c r="DO17" s="10">
        <v>480000</v>
      </c>
      <c r="DP17" s="10">
        <v>42999</v>
      </c>
      <c r="DQ17" s="10">
        <v>21038922</v>
      </c>
      <c r="DR17" s="10">
        <v>24370438</v>
      </c>
      <c r="DS17" s="10">
        <v>1258687</v>
      </c>
      <c r="DT17" s="10">
        <v>1960240</v>
      </c>
      <c r="DU17" s="10">
        <v>0</v>
      </c>
      <c r="DV17" s="10">
        <v>0</v>
      </c>
      <c r="DW17" s="10">
        <v>0</v>
      </c>
      <c r="DX17" s="10">
        <v>0</v>
      </c>
      <c r="DY17" s="10">
        <v>0</v>
      </c>
      <c r="DZ17" s="10">
        <v>0</v>
      </c>
      <c r="EA17" s="10">
        <v>0</v>
      </c>
      <c r="EB17" s="10">
        <v>112589</v>
      </c>
      <c r="EC17" s="10">
        <v>0</v>
      </c>
      <c r="ED17" s="10">
        <v>2360</v>
      </c>
      <c r="EE17" s="10">
        <v>63864</v>
      </c>
      <c r="EF17" s="10">
        <v>0</v>
      </c>
      <c r="EG17" s="10">
        <v>0</v>
      </c>
      <c r="EH17" s="10">
        <v>0</v>
      </c>
      <c r="EI17" s="10">
        <v>0</v>
      </c>
      <c r="EJ17" s="10">
        <v>0</v>
      </c>
      <c r="EK17" s="10">
        <v>-487</v>
      </c>
      <c r="EL17" s="10">
        <v>13167</v>
      </c>
      <c r="EM17" s="10">
        <v>0</v>
      </c>
      <c r="EN17" s="10">
        <v>0</v>
      </c>
      <c r="EO17" s="10">
        <v>0</v>
      </c>
      <c r="EP17" s="10">
        <v>0</v>
      </c>
      <c r="EQ17" s="10">
        <v>1024464</v>
      </c>
      <c r="ER17" s="10">
        <v>0</v>
      </c>
      <c r="ES17" s="10">
        <v>0</v>
      </c>
      <c r="ET17" s="10">
        <v>26675</v>
      </c>
      <c r="EU17" s="10">
        <v>0</v>
      </c>
      <c r="EV17" s="10">
        <v>0</v>
      </c>
      <c r="EW17" s="10">
        <v>0</v>
      </c>
      <c r="EX17" s="10">
        <v>0</v>
      </c>
      <c r="EY17" s="10">
        <v>0</v>
      </c>
      <c r="EZ17" s="10">
        <v>0</v>
      </c>
      <c r="FA17" s="10">
        <v>39185108</v>
      </c>
      <c r="FB17" s="10">
        <v>60720</v>
      </c>
      <c r="FC17" s="10">
        <v>39245828</v>
      </c>
      <c r="FD17" s="10">
        <v>-1976733</v>
      </c>
      <c r="FE17" s="10">
        <v>-1605818</v>
      </c>
      <c r="FF17" s="10">
        <v>35663277</v>
      </c>
      <c r="FG17" s="10">
        <v>7790868</v>
      </c>
      <c r="FH17" s="10">
        <v>2193310</v>
      </c>
      <c r="FI17" s="10">
        <v>-3475925</v>
      </c>
      <c r="FJ17" s="10">
        <v>-177483</v>
      </c>
      <c r="FK17" s="10">
        <v>-54666</v>
      </c>
      <c r="FL17" s="10">
        <v>31436</v>
      </c>
      <c r="FM17" s="10">
        <v>41970817</v>
      </c>
      <c r="FN17" s="10">
        <v>1830724</v>
      </c>
      <c r="FO17" s="10">
        <v>1960240</v>
      </c>
      <c r="FP17" s="10">
        <v>45761882</v>
      </c>
      <c r="FQ17" s="10">
        <v>-96865</v>
      </c>
      <c r="FR17" s="10">
        <v>45665017</v>
      </c>
      <c r="FS17" s="10">
        <v>101</v>
      </c>
    </row>
    <row r="18" spans="1:175" x14ac:dyDescent="0.25">
      <c r="A18" s="69">
        <v>201612</v>
      </c>
      <c r="B18" s="69">
        <v>63031</v>
      </c>
      <c r="C18" s="70" t="s">
        <v>687</v>
      </c>
      <c r="D18" s="10"/>
      <c r="E18" s="10"/>
      <c r="F18" s="10">
        <v>925936</v>
      </c>
      <c r="G18" s="10">
        <v>84</v>
      </c>
      <c r="H18" s="10"/>
      <c r="I18" s="10"/>
      <c r="J18" s="10"/>
      <c r="K18" s="10">
        <v>926020</v>
      </c>
      <c r="L18" s="10"/>
      <c r="M18" s="10"/>
      <c r="N18" s="10"/>
      <c r="O18" s="10"/>
      <c r="P18" s="10"/>
      <c r="Q18" s="10"/>
      <c r="R18" s="10">
        <v>31917</v>
      </c>
      <c r="S18" s="10">
        <v>2519</v>
      </c>
      <c r="T18" s="10">
        <v>51417</v>
      </c>
      <c r="U18" s="10">
        <v>85853</v>
      </c>
      <c r="V18" s="10"/>
      <c r="W18" s="10">
        <v>1145804</v>
      </c>
      <c r="X18" s="10">
        <v>23295</v>
      </c>
      <c r="Y18" s="10"/>
      <c r="Z18" s="10">
        <v>23295</v>
      </c>
      <c r="AA18" s="10"/>
      <c r="AB18" s="10"/>
      <c r="AC18" s="10"/>
      <c r="AD18" s="10">
        <v>4542</v>
      </c>
      <c r="AE18" s="10">
        <v>-17444</v>
      </c>
      <c r="AF18" s="10">
        <v>-12</v>
      </c>
      <c r="AG18" s="10">
        <v>-17</v>
      </c>
      <c r="AH18" s="10">
        <v>-12931</v>
      </c>
      <c r="AI18" s="10"/>
      <c r="AJ18" s="10">
        <v>-53069</v>
      </c>
      <c r="AK18" s="10"/>
      <c r="AL18" s="10">
        <v>-53069</v>
      </c>
      <c r="AM18" s="10">
        <v>71431</v>
      </c>
      <c r="AN18" s="10"/>
      <c r="AO18" s="10">
        <v>71431</v>
      </c>
      <c r="AP18" s="10">
        <v>-84</v>
      </c>
      <c r="AQ18" s="10"/>
      <c r="AR18" s="10"/>
      <c r="AS18" s="10">
        <v>-1452</v>
      </c>
      <c r="AT18" s="10"/>
      <c r="AU18" s="10"/>
      <c r="AV18" s="10">
        <v>-1452</v>
      </c>
      <c r="AW18" s="10"/>
      <c r="AX18" s="10">
        <v>27189</v>
      </c>
      <c r="AY18" s="10"/>
      <c r="AZ18" s="10"/>
      <c r="BA18" s="10"/>
      <c r="BB18" s="10"/>
      <c r="BC18" s="10"/>
      <c r="BD18" s="10">
        <v>27189</v>
      </c>
      <c r="BE18" s="10">
        <v>-6017</v>
      </c>
      <c r="BF18" s="10">
        <v>21172</v>
      </c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>
        <v>1087198</v>
      </c>
      <c r="CI18" s="10"/>
      <c r="CJ18" s="10"/>
      <c r="CK18" s="10">
        <v>28452</v>
      </c>
      <c r="CL18" s="10">
        <v>1115650</v>
      </c>
      <c r="CM18" s="10">
        <v>1115650</v>
      </c>
      <c r="CN18" s="10"/>
      <c r="CO18" s="10"/>
      <c r="CP18" s="10"/>
      <c r="CQ18" s="10"/>
      <c r="CR18" s="10"/>
      <c r="CS18" s="10"/>
      <c r="CT18" s="10"/>
      <c r="CU18" s="10">
        <v>14657</v>
      </c>
      <c r="CV18" s="10">
        <v>14657</v>
      </c>
      <c r="CW18" s="10"/>
      <c r="CX18" s="10"/>
      <c r="CY18" s="10">
        <v>12295</v>
      </c>
      <c r="CZ18" s="10"/>
      <c r="DA18" s="10">
        <v>12295</v>
      </c>
      <c r="DB18" s="10">
        <v>3202</v>
      </c>
      <c r="DC18" s="10"/>
      <c r="DD18" s="10">
        <v>3202</v>
      </c>
      <c r="DE18" s="10">
        <v>1145804</v>
      </c>
      <c r="DF18" s="10">
        <v>125000</v>
      </c>
      <c r="DG18" s="10"/>
      <c r="DH18" s="10"/>
      <c r="DI18" s="10"/>
      <c r="DJ18" s="10">
        <v>8931</v>
      </c>
      <c r="DK18" s="10"/>
      <c r="DL18" s="10">
        <v>133931</v>
      </c>
      <c r="DM18" s="10"/>
      <c r="DN18" s="10"/>
      <c r="DO18" s="10"/>
      <c r="DP18" s="10"/>
      <c r="DQ18" s="10"/>
      <c r="DR18" s="10">
        <v>925936</v>
      </c>
      <c r="DS18" s="10">
        <v>925936</v>
      </c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>
        <v>981500</v>
      </c>
      <c r="FF18" s="10">
        <v>981500</v>
      </c>
      <c r="FG18" s="10">
        <v>23300</v>
      </c>
      <c r="FH18" s="10"/>
      <c r="FI18" s="10">
        <v>-53100</v>
      </c>
      <c r="FJ18" s="10"/>
      <c r="FK18" s="10"/>
      <c r="FL18" s="10">
        <v>-41600</v>
      </c>
      <c r="FM18" s="10">
        <v>910100</v>
      </c>
      <c r="FN18" s="10">
        <v>0</v>
      </c>
      <c r="FO18" s="10"/>
      <c r="FP18" s="10">
        <v>910100</v>
      </c>
      <c r="FQ18" s="10">
        <v>-100</v>
      </c>
      <c r="FR18" s="10">
        <v>910000</v>
      </c>
      <c r="FS18" s="10"/>
    </row>
    <row r="19" spans="1:175" x14ac:dyDescent="0.25">
      <c r="A19" s="69">
        <v>201612</v>
      </c>
      <c r="B19" s="69">
        <v>62983</v>
      </c>
      <c r="C19" s="70" t="s">
        <v>1261</v>
      </c>
      <c r="D19" s="10">
        <v>59595827</v>
      </c>
      <c r="E19" s="10">
        <v>59613030</v>
      </c>
      <c r="F19" s="10">
        <v>155230399</v>
      </c>
      <c r="G19" s="10">
        <v>2806528</v>
      </c>
      <c r="H19" s="10">
        <v>1285335</v>
      </c>
      <c r="I19" s="10">
        <v>11371</v>
      </c>
      <c r="J19" s="10">
        <v>5226</v>
      </c>
      <c r="K19" s="10">
        <v>159357297</v>
      </c>
      <c r="L19" s="10">
        <v>568285</v>
      </c>
      <c r="M19" s="10">
        <v>0</v>
      </c>
      <c r="N19" s="10">
        <v>568285</v>
      </c>
      <c r="O19" s="10">
        <v>73926</v>
      </c>
      <c r="P19" s="10">
        <v>909</v>
      </c>
      <c r="Q19" s="10">
        <v>27559143</v>
      </c>
      <c r="R19" s="10">
        <v>2492842</v>
      </c>
      <c r="S19" s="10">
        <v>0</v>
      </c>
      <c r="T19" s="10">
        <v>26323237</v>
      </c>
      <c r="U19" s="10">
        <v>58364404</v>
      </c>
      <c r="V19" s="10">
        <v>834162</v>
      </c>
      <c r="W19" s="10">
        <v>227044579</v>
      </c>
      <c r="X19" s="10">
        <v>15580384</v>
      </c>
      <c r="Y19" s="10">
        <v>-79617</v>
      </c>
      <c r="Z19" s="10">
        <v>15500767</v>
      </c>
      <c r="AA19" s="10">
        <v>567750</v>
      </c>
      <c r="AB19" s="10">
        <v>243798</v>
      </c>
      <c r="AC19" s="10">
        <v>25732</v>
      </c>
      <c r="AD19" s="10">
        <v>5036117</v>
      </c>
      <c r="AE19" s="10">
        <v>4839105</v>
      </c>
      <c r="AF19" s="10">
        <v>-1451318</v>
      </c>
      <c r="AG19" s="10">
        <v>-325422</v>
      </c>
      <c r="AH19" s="10">
        <v>8935762</v>
      </c>
      <c r="AI19" s="10">
        <v>-1068188</v>
      </c>
      <c r="AJ19" s="10">
        <v>-12474062</v>
      </c>
      <c r="AK19" s="10">
        <v>25248</v>
      </c>
      <c r="AL19" s="10">
        <v>-12448814</v>
      </c>
      <c r="AM19" s="10">
        <v>-6215275</v>
      </c>
      <c r="AN19" s="10">
        <v>-257</v>
      </c>
      <c r="AO19" s="10">
        <v>-6215532</v>
      </c>
      <c r="AP19" s="10">
        <v>-2798356</v>
      </c>
      <c r="AQ19" s="10">
        <v>0</v>
      </c>
      <c r="AR19" s="10">
        <v>-74745</v>
      </c>
      <c r="AS19" s="10">
        <v>-584545</v>
      </c>
      <c r="AT19" s="10">
        <v>38858</v>
      </c>
      <c r="AU19" s="10">
        <v>1000</v>
      </c>
      <c r="AV19" s="10">
        <v>-619432</v>
      </c>
      <c r="AW19" s="10">
        <v>-82715</v>
      </c>
      <c r="AX19" s="10">
        <v>1203492</v>
      </c>
      <c r="AY19" s="10">
        <v>10064</v>
      </c>
      <c r="AZ19" s="10">
        <v>18289</v>
      </c>
      <c r="BA19" s="10">
        <v>5726</v>
      </c>
      <c r="BB19" s="10">
        <v>0</v>
      </c>
      <c r="BC19" s="10">
        <v>0</v>
      </c>
      <c r="BD19" s="10">
        <v>1237571</v>
      </c>
      <c r="BE19" s="10">
        <v>-286905</v>
      </c>
      <c r="BF19" s="10">
        <v>950666</v>
      </c>
      <c r="BG19" s="10">
        <v>105440</v>
      </c>
      <c r="BH19" s="10">
        <v>0</v>
      </c>
      <c r="BI19" s="10">
        <v>1092</v>
      </c>
      <c r="BJ19" s="10">
        <v>0</v>
      </c>
      <c r="BK19" s="10">
        <v>106371</v>
      </c>
      <c r="BL19" s="10">
        <v>6266</v>
      </c>
      <c r="BM19" s="10">
        <v>-144547</v>
      </c>
      <c r="BN19" s="10">
        <v>0</v>
      </c>
      <c r="BO19" s="10">
        <v>29481</v>
      </c>
      <c r="BP19" s="10">
        <v>-11210</v>
      </c>
      <c r="BQ19" s="10">
        <v>0</v>
      </c>
      <c r="BR19" s="10">
        <v>-126276</v>
      </c>
      <c r="BS19" s="10">
        <v>261</v>
      </c>
      <c r="BT19" s="10">
        <v>-19274</v>
      </c>
      <c r="BU19" s="10">
        <v>0</v>
      </c>
      <c r="BV19" s="10">
        <v>0</v>
      </c>
      <c r="BW19" s="10">
        <v>-19274</v>
      </c>
      <c r="BX19" s="10">
        <v>42716</v>
      </c>
      <c r="BY19" s="10">
        <v>10064</v>
      </c>
      <c r="BZ19" s="10">
        <v>601</v>
      </c>
      <c r="CA19" s="10">
        <v>601</v>
      </c>
      <c r="CB19" s="10">
        <v>351714</v>
      </c>
      <c r="CC19" s="10">
        <v>10166336</v>
      </c>
      <c r="CD19" s="10">
        <v>2397046</v>
      </c>
      <c r="CE19" s="10">
        <v>12785332</v>
      </c>
      <c r="CF19" s="10">
        <v>7274478</v>
      </c>
      <c r="CG19" s="10">
        <v>30876552</v>
      </c>
      <c r="CH19" s="10">
        <v>83344270</v>
      </c>
      <c r="CI19" s="10">
        <v>0</v>
      </c>
      <c r="CJ19" s="10">
        <v>0</v>
      </c>
      <c r="CK19" s="10">
        <v>25286772</v>
      </c>
      <c r="CL19" s="10">
        <v>146782072</v>
      </c>
      <c r="CM19" s="10">
        <v>159919118</v>
      </c>
      <c r="CN19" s="10">
        <v>57690046</v>
      </c>
      <c r="CO19" s="10">
        <v>0</v>
      </c>
      <c r="CP19" s="10">
        <v>4942</v>
      </c>
      <c r="CQ19" s="10">
        <v>336617</v>
      </c>
      <c r="CR19" s="10">
        <v>336617</v>
      </c>
      <c r="CS19" s="10">
        <v>475183</v>
      </c>
      <c r="CT19" s="10">
        <v>3955</v>
      </c>
      <c r="CU19" s="10">
        <v>3003042</v>
      </c>
      <c r="CV19" s="10">
        <v>3823739</v>
      </c>
      <c r="CW19" s="10">
        <v>0</v>
      </c>
      <c r="CX19" s="10">
        <v>0</v>
      </c>
      <c r="CY19" s="10">
        <v>3862682</v>
      </c>
      <c r="CZ19" s="10">
        <v>0</v>
      </c>
      <c r="DA19" s="10">
        <v>3862682</v>
      </c>
      <c r="DB19" s="10">
        <v>1138406</v>
      </c>
      <c r="DC19" s="10">
        <v>359037</v>
      </c>
      <c r="DD19" s="10">
        <v>1497443</v>
      </c>
      <c r="DE19" s="10">
        <v>227044579</v>
      </c>
      <c r="DF19" s="10">
        <v>600000</v>
      </c>
      <c r="DG19" s="10">
        <v>0</v>
      </c>
      <c r="DH19" s="10">
        <v>546501</v>
      </c>
      <c r="DI19" s="10">
        <v>546501</v>
      </c>
      <c r="DJ19" s="10">
        <v>3541430</v>
      </c>
      <c r="DK19" s="10">
        <v>0</v>
      </c>
      <c r="DL19" s="10">
        <v>4687931</v>
      </c>
      <c r="DM19" s="10">
        <v>0</v>
      </c>
      <c r="DN19" s="10">
        <v>3232500</v>
      </c>
      <c r="DO19" s="10">
        <v>3232500</v>
      </c>
      <c r="DP19" s="10">
        <v>18438</v>
      </c>
      <c r="DQ19" s="10">
        <v>85360150</v>
      </c>
      <c r="DR19" s="10">
        <v>95617369</v>
      </c>
      <c r="DS19" s="10">
        <v>864970</v>
      </c>
      <c r="DT19" s="10">
        <v>9210927</v>
      </c>
      <c r="DU19" s="10">
        <v>0</v>
      </c>
      <c r="DV19" s="10">
        <v>0</v>
      </c>
      <c r="DW19" s="10">
        <v>0</v>
      </c>
      <c r="DX19" s="10">
        <v>0</v>
      </c>
      <c r="DY19" s="10">
        <v>0</v>
      </c>
      <c r="DZ19" s="10">
        <v>0</v>
      </c>
      <c r="EA19" s="10">
        <v>0</v>
      </c>
      <c r="EB19" s="10">
        <v>181322</v>
      </c>
      <c r="EC19" s="10">
        <v>17203</v>
      </c>
      <c r="ED19" s="10">
        <v>0</v>
      </c>
      <c r="EE19" s="10">
        <v>0</v>
      </c>
      <c r="EF19" s="10">
        <v>0</v>
      </c>
      <c r="EG19" s="10">
        <v>0</v>
      </c>
      <c r="EH19" s="10">
        <v>0</v>
      </c>
      <c r="EI19" s="10">
        <v>19016</v>
      </c>
      <c r="EJ19" s="10">
        <v>1895331</v>
      </c>
      <c r="EK19" s="10">
        <v>-161</v>
      </c>
      <c r="EL19" s="10">
        <v>250950</v>
      </c>
      <c r="EM19" s="10">
        <v>0</v>
      </c>
      <c r="EN19" s="10">
        <v>0</v>
      </c>
      <c r="EO19" s="10">
        <v>221950</v>
      </c>
      <c r="EP19" s="10">
        <v>0</v>
      </c>
      <c r="EQ19" s="10">
        <v>0</v>
      </c>
      <c r="ER19" s="10">
        <v>0</v>
      </c>
      <c r="ES19" s="10"/>
      <c r="ET19" s="10">
        <v>4942</v>
      </c>
      <c r="EU19" s="10">
        <v>0</v>
      </c>
      <c r="EV19" s="10">
        <v>0</v>
      </c>
      <c r="EW19" s="10">
        <v>0</v>
      </c>
      <c r="EX19" s="10">
        <v>0</v>
      </c>
      <c r="EY19" s="10"/>
      <c r="EZ19" s="10"/>
      <c r="FA19" s="10">
        <v>147779789</v>
      </c>
      <c r="FB19" s="10">
        <v>828586</v>
      </c>
      <c r="FC19" s="10">
        <v>148608375</v>
      </c>
      <c r="FD19" s="10">
        <v>-8423561</v>
      </c>
      <c r="FE19" s="10">
        <v>-13002341</v>
      </c>
      <c r="FF19" s="10">
        <v>127182473</v>
      </c>
      <c r="FG19" s="10">
        <v>16764084</v>
      </c>
      <c r="FH19" s="10">
        <v>4545009</v>
      </c>
      <c r="FI19" s="10">
        <v>-13546259</v>
      </c>
      <c r="FJ19" s="10">
        <v>-932379</v>
      </c>
      <c r="FK19" s="10">
        <v>149789</v>
      </c>
      <c r="FL19" s="10">
        <v>242804</v>
      </c>
      <c r="FM19" s="10">
        <v>134405522</v>
      </c>
      <c r="FN19" s="10">
        <v>13975963</v>
      </c>
      <c r="FO19" s="10">
        <v>9210927</v>
      </c>
      <c r="FP19" s="10">
        <v>158036926</v>
      </c>
      <c r="FQ19" s="10">
        <v>-2806528</v>
      </c>
      <c r="FR19" s="10">
        <v>155230398</v>
      </c>
      <c r="FS19" s="10">
        <v>444514</v>
      </c>
    </row>
    <row r="20" spans="1:175" x14ac:dyDescent="0.25"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</row>
    <row r="21" spans="1:175" x14ac:dyDescent="0.25"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</row>
    <row r="22" spans="1:175" x14ac:dyDescent="0.25"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</row>
    <row r="23" spans="1:175" x14ac:dyDescent="0.25"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</row>
  </sheetData>
  <sheetProtection algorithmName="SHA-512" hashValue="2G9tYG9UIO0heMhuTAWzd/F5xgrdcoD4JMBGIQ8lFY3N2ODsk7RePvvmolKuwf7z63M8gLwzHT9tknXrSKpvNg==" saltValue="zrhJRyYSa8xvI7jQ0q9PbA==" spinCount="100000" sheet="1" objects="1" scenarios="1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S14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15" x14ac:dyDescent="0.25"/>
  <cols>
    <col min="1" max="1" width="8" bestFit="1" customWidth="1"/>
    <col min="2" max="2" width="6" bestFit="1" customWidth="1"/>
    <col min="3" max="3" width="58.85546875" customWidth="1"/>
    <col min="4" max="4" width="19.140625" bestFit="1" customWidth="1"/>
    <col min="5" max="5" width="16.42578125" bestFit="1" customWidth="1"/>
    <col min="6" max="6" width="19.140625" bestFit="1" customWidth="1"/>
    <col min="7" max="7" width="17.5703125" bestFit="1" customWidth="1"/>
    <col min="8" max="8" width="19.140625" bestFit="1" customWidth="1"/>
    <col min="9" max="9" width="20.140625" bestFit="1" customWidth="1"/>
    <col min="10" max="10" width="21.140625" bestFit="1" customWidth="1"/>
    <col min="11" max="11" width="19.140625" bestFit="1" customWidth="1"/>
    <col min="12" max="12" width="17.5703125" bestFit="1" customWidth="1"/>
    <col min="13" max="13" width="21.140625" bestFit="1" customWidth="1"/>
    <col min="14" max="14" width="19.140625" bestFit="1" customWidth="1"/>
    <col min="15" max="15" width="21.140625" bestFit="1" customWidth="1"/>
    <col min="16" max="18" width="20.140625" bestFit="1" customWidth="1"/>
    <col min="19" max="19" width="17.5703125" bestFit="1" customWidth="1"/>
    <col min="20" max="20" width="20.140625" bestFit="1" customWidth="1"/>
    <col min="21" max="21" width="14.140625" bestFit="1" customWidth="1"/>
    <col min="22" max="22" width="20.140625" bestFit="1" customWidth="1"/>
    <col min="23" max="23" width="15.42578125" bestFit="1" customWidth="1"/>
    <col min="24" max="24" width="20.140625" bestFit="1" customWidth="1"/>
    <col min="25" max="25" width="19.140625" bestFit="1" customWidth="1"/>
    <col min="26" max="26" width="13.85546875" bestFit="1" customWidth="1"/>
    <col min="27" max="27" width="15.42578125" bestFit="1" customWidth="1"/>
    <col min="28" max="28" width="14.7109375" bestFit="1" customWidth="1"/>
    <col min="29" max="29" width="14.140625" bestFit="1" customWidth="1"/>
    <col min="30" max="30" width="18.28515625" bestFit="1" customWidth="1"/>
    <col min="31" max="31" width="19.140625" bestFit="1" customWidth="1"/>
    <col min="32" max="32" width="21.140625" bestFit="1" customWidth="1"/>
    <col min="33" max="33" width="20.140625" bestFit="1" customWidth="1"/>
    <col min="34" max="34" width="13.7109375" bestFit="1" customWidth="1"/>
    <col min="35" max="36" width="20.140625" bestFit="1" customWidth="1"/>
    <col min="37" max="37" width="15.42578125" bestFit="1" customWidth="1"/>
    <col min="38" max="39" width="20.140625" bestFit="1" customWidth="1"/>
    <col min="40" max="40" width="16" bestFit="1" customWidth="1"/>
    <col min="41" max="41" width="20.140625" bestFit="1" customWidth="1"/>
    <col min="42" max="42" width="16.42578125" bestFit="1" customWidth="1"/>
    <col min="43" max="43" width="19.140625" bestFit="1" customWidth="1"/>
    <col min="44" max="44" width="20.140625" bestFit="1" customWidth="1"/>
    <col min="45" max="45" width="19.140625" bestFit="1" customWidth="1"/>
    <col min="46" max="46" width="20.140625" bestFit="1" customWidth="1"/>
    <col min="47" max="47" width="14.5703125" bestFit="1" customWidth="1"/>
    <col min="48" max="48" width="16.140625" bestFit="1" customWidth="1"/>
    <col min="49" max="49" width="18.28515625" bestFit="1" customWidth="1"/>
    <col min="50" max="51" width="19.140625" bestFit="1" customWidth="1"/>
    <col min="52" max="52" width="17.5703125" bestFit="1" customWidth="1"/>
    <col min="53" max="53" width="16.42578125" bestFit="1" customWidth="1"/>
    <col min="54" max="54" width="19.140625" bestFit="1" customWidth="1"/>
    <col min="55" max="55" width="13.7109375" bestFit="1" customWidth="1"/>
    <col min="56" max="56" width="15.42578125" bestFit="1" customWidth="1"/>
    <col min="57" max="57" width="15" bestFit="1" customWidth="1"/>
    <col min="58" max="58" width="19.140625" bestFit="1" customWidth="1"/>
    <col min="59" max="59" width="16.42578125" bestFit="1" customWidth="1"/>
    <col min="60" max="60" width="17.5703125" bestFit="1" customWidth="1"/>
    <col min="61" max="61" width="13.5703125" bestFit="1" customWidth="1"/>
    <col min="62" max="62" width="19.140625" bestFit="1" customWidth="1"/>
    <col min="63" max="63" width="16.42578125" bestFit="1" customWidth="1"/>
    <col min="64" max="64" width="15" bestFit="1" customWidth="1"/>
    <col min="65" max="65" width="12.5703125" bestFit="1" customWidth="1"/>
    <col min="66" max="66" width="12.85546875" bestFit="1" customWidth="1"/>
    <col min="67" max="67" width="19.140625" bestFit="1" customWidth="1"/>
    <col min="68" max="68" width="14.5703125" bestFit="1" customWidth="1"/>
    <col min="69" max="69" width="18.28515625" bestFit="1" customWidth="1"/>
    <col min="70" max="70" width="19.140625" bestFit="1" customWidth="1"/>
    <col min="71" max="71" width="14.5703125" bestFit="1" customWidth="1"/>
    <col min="72" max="72" width="14" bestFit="1" customWidth="1"/>
    <col min="73" max="73" width="21.140625" bestFit="1" customWidth="1"/>
    <col min="74" max="74" width="18.28515625" bestFit="1" customWidth="1"/>
    <col min="75" max="75" width="19.85546875" bestFit="1" customWidth="1"/>
    <col min="76" max="76" width="14.42578125" bestFit="1" customWidth="1"/>
    <col min="77" max="78" width="17.5703125" bestFit="1" customWidth="1"/>
    <col min="79" max="79" width="19.140625" bestFit="1" customWidth="1"/>
    <col min="80" max="80" width="13.7109375" bestFit="1" customWidth="1"/>
    <col min="81" max="81" width="18.28515625" bestFit="1" customWidth="1"/>
    <col min="82" max="82" width="15.42578125" bestFit="1" customWidth="1"/>
    <col min="83" max="83" width="17.5703125" bestFit="1" customWidth="1"/>
    <col min="84" max="84" width="16.140625" bestFit="1" customWidth="1"/>
    <col min="85" max="85" width="19.140625" bestFit="1" customWidth="1"/>
    <col min="86" max="86" width="15.42578125" bestFit="1" customWidth="1"/>
    <col min="87" max="87" width="17.5703125" bestFit="1" customWidth="1"/>
    <col min="88" max="88" width="19.140625" bestFit="1" customWidth="1"/>
    <col min="89" max="89" width="17.5703125" bestFit="1" customWidth="1"/>
    <col min="90" max="90" width="20.140625" bestFit="1" customWidth="1"/>
    <col min="91" max="93" width="19.140625" bestFit="1" customWidth="1"/>
    <col min="94" max="95" width="19.85546875" bestFit="1" customWidth="1"/>
    <col min="96" max="96" width="16.42578125" bestFit="1" customWidth="1"/>
    <col min="97" max="97" width="14" bestFit="1" customWidth="1"/>
    <col min="98" max="98" width="19.85546875" bestFit="1" customWidth="1"/>
    <col min="99" max="99" width="17.140625" bestFit="1" customWidth="1"/>
    <col min="100" max="101" width="19.140625" bestFit="1" customWidth="1"/>
    <col min="102" max="102" width="16.42578125" bestFit="1" customWidth="1"/>
    <col min="103" max="103" width="17.140625" bestFit="1" customWidth="1"/>
    <col min="104" max="104" width="19.140625" bestFit="1" customWidth="1"/>
    <col min="105" max="105" width="13.7109375" bestFit="1" customWidth="1"/>
    <col min="106" max="106" width="19.85546875" bestFit="1" customWidth="1"/>
    <col min="107" max="107" width="20.140625" bestFit="1" customWidth="1"/>
    <col min="108" max="108" width="12.7109375" bestFit="1" customWidth="1"/>
    <col min="109" max="109" width="14.42578125" bestFit="1" customWidth="1"/>
    <col min="110" max="110" width="12.7109375" bestFit="1" customWidth="1"/>
    <col min="111" max="112" width="19.85546875" bestFit="1" customWidth="1"/>
    <col min="113" max="113" width="13.5703125" bestFit="1" customWidth="1"/>
    <col min="114" max="114" width="13.85546875" bestFit="1" customWidth="1"/>
    <col min="115" max="115" width="13.42578125" bestFit="1" customWidth="1"/>
    <col min="116" max="116" width="15.42578125" bestFit="1" customWidth="1"/>
    <col min="117" max="117" width="12.7109375" bestFit="1" customWidth="1"/>
    <col min="118" max="118" width="13.85546875" bestFit="1" customWidth="1"/>
    <col min="119" max="119" width="16.140625" bestFit="1" customWidth="1"/>
    <col min="120" max="120" width="14.28515625" bestFit="1" customWidth="1"/>
    <col min="121" max="122" width="14.85546875" bestFit="1" customWidth="1"/>
    <col min="123" max="123" width="19.140625" bestFit="1" customWidth="1"/>
    <col min="124" max="124" width="20.140625" bestFit="1" customWidth="1"/>
    <col min="125" max="125" width="14.7109375" bestFit="1" customWidth="1"/>
    <col min="126" max="126" width="15.7109375" bestFit="1" customWidth="1"/>
    <col min="127" max="127" width="14" bestFit="1" customWidth="1"/>
    <col min="128" max="128" width="13.85546875" bestFit="1" customWidth="1"/>
    <col min="129" max="129" width="15.28515625" bestFit="1" customWidth="1"/>
    <col min="130" max="130" width="14.7109375" bestFit="1" customWidth="1"/>
    <col min="131" max="131" width="19.140625" bestFit="1" customWidth="1"/>
    <col min="132" max="132" width="16.42578125" bestFit="1" customWidth="1"/>
    <col min="133" max="133" width="13.5703125" bestFit="1" customWidth="1"/>
    <col min="134" max="134" width="14.85546875" bestFit="1" customWidth="1"/>
    <col min="135" max="135" width="15.42578125" bestFit="1" customWidth="1"/>
    <col min="136" max="136" width="16" bestFit="1" customWidth="1"/>
    <col min="137" max="137" width="13.7109375" bestFit="1" customWidth="1"/>
    <col min="138" max="138" width="14.140625" bestFit="1" customWidth="1"/>
    <col min="139" max="139" width="14.7109375" bestFit="1" customWidth="1"/>
    <col min="140" max="140" width="15.42578125" bestFit="1" customWidth="1"/>
    <col min="141" max="141" width="15.28515625" bestFit="1" customWidth="1"/>
    <col min="142" max="142" width="14.7109375" bestFit="1" customWidth="1"/>
    <col min="143" max="143" width="19.140625" bestFit="1" customWidth="1"/>
    <col min="144" max="144" width="16.42578125" bestFit="1" customWidth="1"/>
    <col min="145" max="145" width="13.7109375" bestFit="1" customWidth="1"/>
    <col min="146" max="147" width="14.28515625" bestFit="1" customWidth="1"/>
    <col min="148" max="148" width="19.140625" bestFit="1" customWidth="1"/>
    <col min="149" max="149" width="14.42578125" bestFit="1" customWidth="1"/>
    <col min="150" max="150" width="13.5703125" bestFit="1" customWidth="1"/>
    <col min="151" max="151" width="19.140625" bestFit="1" customWidth="1"/>
    <col min="152" max="152" width="15.28515625" bestFit="1" customWidth="1"/>
    <col min="153" max="153" width="17.5703125" bestFit="1" customWidth="1"/>
    <col min="154" max="154" width="15.42578125" bestFit="1" customWidth="1"/>
    <col min="155" max="155" width="14.28515625" bestFit="1" customWidth="1"/>
    <col min="156" max="156" width="12.7109375" bestFit="1" customWidth="1"/>
    <col min="157" max="157" width="20" bestFit="1" customWidth="1"/>
    <col min="158" max="158" width="19" bestFit="1" customWidth="1"/>
    <col min="159" max="159" width="20" bestFit="1" customWidth="1"/>
    <col min="160" max="161" width="19.7109375" bestFit="1" customWidth="1"/>
    <col min="162" max="162" width="20.140625" bestFit="1" customWidth="1"/>
    <col min="163" max="163" width="19" bestFit="1" customWidth="1"/>
    <col min="164" max="166" width="20.140625" bestFit="1" customWidth="1"/>
    <col min="167" max="167" width="19.140625" bestFit="1" customWidth="1"/>
    <col min="168" max="168" width="20.140625" bestFit="1" customWidth="1"/>
    <col min="169" max="169" width="20" bestFit="1" customWidth="1"/>
    <col min="170" max="170" width="19.85546875" bestFit="1" customWidth="1"/>
    <col min="171" max="171" width="20.140625" bestFit="1" customWidth="1"/>
    <col min="172" max="172" width="20" bestFit="1" customWidth="1"/>
    <col min="173" max="173" width="19.7109375" bestFit="1" customWidth="1"/>
    <col min="174" max="174" width="20" bestFit="1" customWidth="1"/>
    <col min="175" max="175" width="16.42578125" bestFit="1" customWidth="1"/>
  </cols>
  <sheetData>
    <row r="1" spans="1:175" x14ac:dyDescent="0.25">
      <c r="A1" s="65" t="s">
        <v>649</v>
      </c>
      <c r="B1" s="65" t="s">
        <v>650</v>
      </c>
      <c r="C1" s="65" t="s">
        <v>651</v>
      </c>
      <c r="D1" s="65" t="s">
        <v>459</v>
      </c>
      <c r="E1" s="65" t="s">
        <v>460</v>
      </c>
      <c r="F1" s="65" t="s">
        <v>461</v>
      </c>
      <c r="G1" s="65" t="s">
        <v>462</v>
      </c>
      <c r="H1" s="65" t="s">
        <v>463</v>
      </c>
      <c r="I1" s="65" t="s">
        <v>464</v>
      </c>
      <c r="J1" s="65" t="s">
        <v>465</v>
      </c>
      <c r="K1" s="65" t="s">
        <v>466</v>
      </c>
      <c r="L1" s="65" t="s">
        <v>467</v>
      </c>
      <c r="M1" s="65" t="s">
        <v>468</v>
      </c>
      <c r="N1" s="65" t="s">
        <v>469</v>
      </c>
      <c r="O1" s="65" t="s">
        <v>470</v>
      </c>
      <c r="P1" s="65" t="s">
        <v>471</v>
      </c>
      <c r="Q1" s="65" t="s">
        <v>472</v>
      </c>
      <c r="R1" s="65" t="s">
        <v>473</v>
      </c>
      <c r="S1" s="65" t="s">
        <v>474</v>
      </c>
      <c r="T1" s="65" t="s">
        <v>475</v>
      </c>
      <c r="U1" s="65" t="s">
        <v>476</v>
      </c>
      <c r="V1" s="65" t="s">
        <v>477</v>
      </c>
      <c r="W1" s="65" t="s">
        <v>478</v>
      </c>
      <c r="X1" s="65" t="s">
        <v>479</v>
      </c>
      <c r="Y1" s="65" t="s">
        <v>480</v>
      </c>
      <c r="Z1" s="65" t="s">
        <v>481</v>
      </c>
      <c r="AA1" s="65" t="s">
        <v>482</v>
      </c>
      <c r="AB1" s="65" t="s">
        <v>483</v>
      </c>
      <c r="AC1" s="65" t="s">
        <v>484</v>
      </c>
      <c r="AD1" s="65" t="s">
        <v>485</v>
      </c>
      <c r="AE1" s="65" t="s">
        <v>486</v>
      </c>
      <c r="AF1" s="65" t="s">
        <v>487</v>
      </c>
      <c r="AG1" s="65" t="s">
        <v>488</v>
      </c>
      <c r="AH1" s="65" t="s">
        <v>489</v>
      </c>
      <c r="AI1" s="65" t="s">
        <v>490</v>
      </c>
      <c r="AJ1" s="65" t="s">
        <v>491</v>
      </c>
      <c r="AK1" s="65" t="s">
        <v>492</v>
      </c>
      <c r="AL1" s="65" t="s">
        <v>493</v>
      </c>
      <c r="AM1" s="65" t="s">
        <v>494</v>
      </c>
      <c r="AN1" s="65" t="s">
        <v>495</v>
      </c>
      <c r="AO1" s="65" t="s">
        <v>496</v>
      </c>
      <c r="AP1" s="65" t="s">
        <v>497</v>
      </c>
      <c r="AQ1" s="65" t="s">
        <v>498</v>
      </c>
      <c r="AR1" s="65" t="s">
        <v>499</v>
      </c>
      <c r="AS1" s="65" t="s">
        <v>500</v>
      </c>
      <c r="AT1" s="65" t="s">
        <v>501</v>
      </c>
      <c r="AU1" s="65" t="s">
        <v>404</v>
      </c>
      <c r="AV1" s="65" t="s">
        <v>405</v>
      </c>
      <c r="AW1" s="65" t="s">
        <v>406</v>
      </c>
      <c r="AX1" s="65" t="s">
        <v>502</v>
      </c>
      <c r="AY1" s="65" t="s">
        <v>407</v>
      </c>
      <c r="AZ1" s="65" t="s">
        <v>503</v>
      </c>
      <c r="BA1" s="65" t="s">
        <v>408</v>
      </c>
      <c r="BB1" s="65" t="s">
        <v>504</v>
      </c>
      <c r="BC1" s="65" t="s">
        <v>409</v>
      </c>
      <c r="BD1" s="65" t="s">
        <v>410</v>
      </c>
      <c r="BE1" s="65" t="s">
        <v>411</v>
      </c>
      <c r="BF1" s="65" t="s">
        <v>412</v>
      </c>
      <c r="BG1" s="65" t="s">
        <v>505</v>
      </c>
      <c r="BH1" s="65" t="s">
        <v>506</v>
      </c>
      <c r="BI1" s="65" t="s">
        <v>413</v>
      </c>
      <c r="BJ1" s="65" t="s">
        <v>414</v>
      </c>
      <c r="BK1" s="65" t="s">
        <v>507</v>
      </c>
      <c r="BL1" s="65" t="s">
        <v>415</v>
      </c>
      <c r="BM1" s="65" t="s">
        <v>416</v>
      </c>
      <c r="BN1" s="65" t="s">
        <v>417</v>
      </c>
      <c r="BO1" s="65" t="s">
        <v>508</v>
      </c>
      <c r="BP1" s="65" t="s">
        <v>418</v>
      </c>
      <c r="BQ1" s="65" t="s">
        <v>419</v>
      </c>
      <c r="BR1" s="65" t="s">
        <v>509</v>
      </c>
      <c r="BS1" s="65" t="s">
        <v>420</v>
      </c>
      <c r="BT1" s="65" t="s">
        <v>421</v>
      </c>
      <c r="BU1" s="65" t="s">
        <v>510</v>
      </c>
      <c r="BV1" s="65" t="s">
        <v>422</v>
      </c>
      <c r="BW1" s="65" t="s">
        <v>423</v>
      </c>
      <c r="BX1" s="65" t="s">
        <v>511</v>
      </c>
      <c r="BY1" s="65" t="s">
        <v>512</v>
      </c>
      <c r="BZ1" s="65" t="s">
        <v>513</v>
      </c>
      <c r="CA1" s="65" t="s">
        <v>424</v>
      </c>
      <c r="CB1" s="65" t="s">
        <v>425</v>
      </c>
      <c r="CC1" s="65" t="s">
        <v>426</v>
      </c>
      <c r="CD1" s="65" t="s">
        <v>427</v>
      </c>
      <c r="CE1" s="65" t="s">
        <v>514</v>
      </c>
      <c r="CF1" s="65" t="s">
        <v>428</v>
      </c>
      <c r="CG1" s="65" t="s">
        <v>429</v>
      </c>
      <c r="CH1" s="65" t="s">
        <v>515</v>
      </c>
      <c r="CI1" s="65" t="s">
        <v>516</v>
      </c>
      <c r="CJ1" s="65" t="s">
        <v>430</v>
      </c>
      <c r="CK1" s="65" t="s">
        <v>517</v>
      </c>
      <c r="CL1" s="65" t="s">
        <v>518</v>
      </c>
      <c r="CM1" s="65" t="s">
        <v>431</v>
      </c>
      <c r="CN1" s="65" t="s">
        <v>519</v>
      </c>
      <c r="CO1" s="65" t="s">
        <v>432</v>
      </c>
      <c r="CP1" s="65" t="s">
        <v>433</v>
      </c>
      <c r="CQ1" s="65" t="s">
        <v>434</v>
      </c>
      <c r="CR1" s="65" t="s">
        <v>520</v>
      </c>
      <c r="CS1" s="65" t="s">
        <v>435</v>
      </c>
      <c r="CT1" s="65" t="s">
        <v>436</v>
      </c>
      <c r="CU1" s="65" t="s">
        <v>437</v>
      </c>
      <c r="CV1" s="65" t="s">
        <v>438</v>
      </c>
      <c r="CW1" s="65" t="s">
        <v>439</v>
      </c>
      <c r="CX1" s="65" t="s">
        <v>521</v>
      </c>
      <c r="CY1" s="65" t="s">
        <v>440</v>
      </c>
      <c r="CZ1" s="65" t="s">
        <v>441</v>
      </c>
      <c r="DA1" s="65" t="s">
        <v>522</v>
      </c>
      <c r="DB1" s="65" t="s">
        <v>442</v>
      </c>
      <c r="DC1" s="65" t="s">
        <v>523</v>
      </c>
      <c r="DD1" s="65" t="s">
        <v>443</v>
      </c>
      <c r="DE1" s="65" t="s">
        <v>444</v>
      </c>
      <c r="DF1" s="65" t="s">
        <v>445</v>
      </c>
      <c r="DG1" s="65" t="s">
        <v>446</v>
      </c>
      <c r="DH1" s="65" t="s">
        <v>447</v>
      </c>
      <c r="DI1" s="65" t="s">
        <v>448</v>
      </c>
      <c r="DJ1" s="65" t="s">
        <v>449</v>
      </c>
      <c r="DK1" s="65" t="s">
        <v>450</v>
      </c>
      <c r="DL1" s="65" t="s">
        <v>451</v>
      </c>
      <c r="DM1" s="65" t="s">
        <v>452</v>
      </c>
      <c r="DN1" s="65" t="s">
        <v>453</v>
      </c>
      <c r="DO1" s="65" t="s">
        <v>454</v>
      </c>
      <c r="DP1" s="65" t="s">
        <v>455</v>
      </c>
      <c r="DQ1" s="65" t="s">
        <v>456</v>
      </c>
      <c r="DR1" s="65" t="s">
        <v>457</v>
      </c>
      <c r="DS1" s="65" t="s">
        <v>524</v>
      </c>
      <c r="DT1" s="65" t="s">
        <v>525</v>
      </c>
      <c r="DU1" s="65" t="s">
        <v>526</v>
      </c>
      <c r="DV1" s="65" t="s">
        <v>527</v>
      </c>
      <c r="DW1" s="65" t="s">
        <v>528</v>
      </c>
      <c r="DX1" s="65" t="s">
        <v>529</v>
      </c>
      <c r="DY1" s="65" t="s">
        <v>530</v>
      </c>
      <c r="DZ1" s="65" t="s">
        <v>531</v>
      </c>
      <c r="EA1" s="65" t="s">
        <v>532</v>
      </c>
      <c r="EB1" s="65" t="s">
        <v>533</v>
      </c>
      <c r="EC1" s="65" t="s">
        <v>534</v>
      </c>
      <c r="ED1" s="65" t="s">
        <v>535</v>
      </c>
      <c r="EE1" s="65" t="s">
        <v>536</v>
      </c>
      <c r="EF1" s="65" t="s">
        <v>537</v>
      </c>
      <c r="EG1" s="65" t="s">
        <v>538</v>
      </c>
      <c r="EH1" s="65" t="s">
        <v>539</v>
      </c>
      <c r="EI1" s="65" t="s">
        <v>540</v>
      </c>
      <c r="EJ1" s="65" t="s">
        <v>541</v>
      </c>
      <c r="EK1" s="65" t="s">
        <v>542</v>
      </c>
      <c r="EL1" s="65" t="s">
        <v>543</v>
      </c>
      <c r="EM1" s="65" t="s">
        <v>544</v>
      </c>
      <c r="EN1" s="65" t="s">
        <v>545</v>
      </c>
      <c r="EO1" s="65" t="s">
        <v>546</v>
      </c>
      <c r="EP1" s="65" t="s">
        <v>547</v>
      </c>
      <c r="EQ1" s="65" t="s">
        <v>548</v>
      </c>
      <c r="ER1" s="65" t="s">
        <v>549</v>
      </c>
      <c r="ES1" s="65" t="s">
        <v>458</v>
      </c>
      <c r="ET1" s="65" t="s">
        <v>550</v>
      </c>
      <c r="EU1" s="65" t="s">
        <v>551</v>
      </c>
      <c r="EV1" s="65" t="s">
        <v>552</v>
      </c>
      <c r="EW1" s="65" t="s">
        <v>553</v>
      </c>
      <c r="EX1" s="65" t="s">
        <v>554</v>
      </c>
      <c r="EY1" s="65" t="s">
        <v>555</v>
      </c>
      <c r="EZ1" s="65" t="s">
        <v>556</v>
      </c>
      <c r="FA1" s="65" t="s">
        <v>657</v>
      </c>
      <c r="FB1" s="65" t="s">
        <v>668</v>
      </c>
      <c r="FC1" s="65" t="s">
        <v>660</v>
      </c>
      <c r="FD1" s="65" t="s">
        <v>664</v>
      </c>
      <c r="FE1" s="65" t="s">
        <v>669</v>
      </c>
      <c r="FF1" s="65" t="s">
        <v>659</v>
      </c>
      <c r="FG1" s="65" t="s">
        <v>654</v>
      </c>
      <c r="FH1" s="65" t="s">
        <v>652</v>
      </c>
      <c r="FI1" s="65" t="s">
        <v>667</v>
      </c>
      <c r="FJ1" s="65" t="s">
        <v>655</v>
      </c>
      <c r="FK1" s="65" t="s">
        <v>653</v>
      </c>
      <c r="FL1" s="65" t="s">
        <v>658</v>
      </c>
      <c r="FM1" s="65" t="s">
        <v>661</v>
      </c>
      <c r="FN1" s="65" t="s">
        <v>656</v>
      </c>
      <c r="FO1" s="65" t="s">
        <v>662</v>
      </c>
      <c r="FP1" s="65" t="s">
        <v>663</v>
      </c>
      <c r="FQ1" s="65" t="s">
        <v>665</v>
      </c>
      <c r="FR1" s="65" t="s">
        <v>666</v>
      </c>
      <c r="FS1" s="65" t="s">
        <v>670</v>
      </c>
    </row>
    <row r="2" spans="1:175" x14ac:dyDescent="0.25">
      <c r="A2" s="66">
        <v>201612</v>
      </c>
      <c r="B2" s="66">
        <v>70735</v>
      </c>
      <c r="C2" s="67" t="s">
        <v>688</v>
      </c>
      <c r="D2" s="10">
        <v>440404</v>
      </c>
      <c r="E2" s="10"/>
      <c r="F2" s="10">
        <v>90217</v>
      </c>
      <c r="G2" s="10"/>
      <c r="H2" s="10">
        <v>440404</v>
      </c>
      <c r="I2" s="10"/>
      <c r="J2" s="10">
        <v>8690614</v>
      </c>
      <c r="K2" s="10">
        <v>66251</v>
      </c>
      <c r="L2" s="10">
        <v>66251</v>
      </c>
      <c r="M2" s="10">
        <v>8274884</v>
      </c>
      <c r="N2" s="10"/>
      <c r="O2" s="10">
        <v>8588649</v>
      </c>
      <c r="P2" s="10"/>
      <c r="Q2" s="10"/>
      <c r="R2" s="10">
        <v>6032738</v>
      </c>
      <c r="S2" s="10"/>
      <c r="T2" s="10">
        <v>6032738</v>
      </c>
      <c r="U2" s="10"/>
      <c r="V2" s="10">
        <v>3337942</v>
      </c>
      <c r="W2" s="10"/>
      <c r="X2" s="10">
        <v>157272</v>
      </c>
      <c r="Y2" s="10"/>
      <c r="Z2" s="10"/>
      <c r="AA2" s="10"/>
      <c r="AB2" s="10"/>
      <c r="AC2" s="10"/>
      <c r="AD2" s="10">
        <v>-45346</v>
      </c>
      <c r="AE2" s="10"/>
      <c r="AF2" s="10">
        <v>8440213</v>
      </c>
      <c r="AG2" s="10">
        <v>2057938</v>
      </c>
      <c r="AH2" s="10"/>
      <c r="AI2" s="10">
        <v>148437</v>
      </c>
      <c r="AJ2" s="10">
        <v>125022</v>
      </c>
      <c r="AK2" s="10"/>
      <c r="AL2" s="10"/>
      <c r="AM2" s="10">
        <v>148437</v>
      </c>
      <c r="AN2" s="10"/>
      <c r="AO2" s="10">
        <v>6032738</v>
      </c>
      <c r="AP2" s="10"/>
      <c r="AQ2" s="10"/>
      <c r="AR2" s="10"/>
      <c r="AS2" s="10"/>
      <c r="AT2" s="10">
        <v>67055</v>
      </c>
      <c r="AU2" s="10"/>
      <c r="AV2" s="10"/>
      <c r="AW2" s="10">
        <v>-24066</v>
      </c>
      <c r="AX2" s="10"/>
      <c r="AY2" s="10">
        <v>162100</v>
      </c>
      <c r="AZ2" s="10">
        <v>16575</v>
      </c>
      <c r="BA2" s="10">
        <v>-1322</v>
      </c>
      <c r="BB2" s="10"/>
      <c r="BC2" s="10"/>
      <c r="BD2" s="10">
        <v>607</v>
      </c>
      <c r="BE2" s="10"/>
      <c r="BF2" s="10">
        <v>40683</v>
      </c>
      <c r="BG2" s="10">
        <v>0</v>
      </c>
      <c r="BH2" s="10"/>
      <c r="BI2" s="10"/>
      <c r="BJ2" s="10">
        <v>27532</v>
      </c>
      <c r="BK2" s="10"/>
      <c r="BL2" s="10"/>
      <c r="BM2" s="10"/>
      <c r="BN2" s="10"/>
      <c r="BO2" s="10">
        <v>40307</v>
      </c>
      <c r="BP2" s="10"/>
      <c r="BQ2" s="10">
        <v>-10479</v>
      </c>
      <c r="BR2" s="10">
        <v>19138</v>
      </c>
      <c r="BS2" s="10"/>
      <c r="BT2" s="10"/>
      <c r="BU2" s="10">
        <v>8690614</v>
      </c>
      <c r="BV2" s="10">
        <v>-32833</v>
      </c>
      <c r="BW2" s="10">
        <v>-89752</v>
      </c>
      <c r="BX2" s="10"/>
      <c r="BY2" s="10">
        <v>16575</v>
      </c>
      <c r="BZ2" s="10"/>
      <c r="CA2" s="10">
        <v>186166</v>
      </c>
      <c r="CB2" s="10"/>
      <c r="CC2" s="10">
        <v>-249</v>
      </c>
      <c r="CD2" s="10"/>
      <c r="CE2" s="10">
        <v>5803</v>
      </c>
      <c r="CF2" s="10"/>
      <c r="CG2" s="10">
        <v>600071</v>
      </c>
      <c r="CH2" s="10"/>
      <c r="CI2" s="10">
        <v>5803</v>
      </c>
      <c r="CJ2" s="10">
        <v>460</v>
      </c>
      <c r="CK2" s="10">
        <v>13335</v>
      </c>
      <c r="CL2" s="10"/>
      <c r="CM2" s="10">
        <v>5211</v>
      </c>
      <c r="CN2" s="10"/>
      <c r="CO2" s="10">
        <v>578918</v>
      </c>
      <c r="CP2" s="10">
        <v>-401644</v>
      </c>
      <c r="CQ2" s="10">
        <v>-401644</v>
      </c>
      <c r="CR2" s="10">
        <v>2262</v>
      </c>
      <c r="CS2" s="10"/>
      <c r="CT2" s="10">
        <v>-121417</v>
      </c>
      <c r="CU2" s="10">
        <v>-10377</v>
      </c>
      <c r="CV2" s="10">
        <v>336646</v>
      </c>
      <c r="CW2" s="10">
        <v>336646</v>
      </c>
      <c r="CX2" s="10"/>
      <c r="CY2" s="10">
        <v>-9770</v>
      </c>
      <c r="CZ2" s="10">
        <v>145483</v>
      </c>
      <c r="DA2" s="10"/>
      <c r="DB2" s="10">
        <v>0</v>
      </c>
      <c r="DC2" s="10">
        <v>2103284</v>
      </c>
      <c r="DD2" s="10"/>
      <c r="DE2" s="10"/>
      <c r="DF2" s="10"/>
      <c r="DG2" s="10">
        <v>-240618</v>
      </c>
      <c r="DH2" s="10">
        <v>-240618</v>
      </c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>
        <v>94024</v>
      </c>
      <c r="DT2" s="10">
        <v>2600772</v>
      </c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>
        <v>5631094</v>
      </c>
      <c r="FB2" s="10">
        <v>0</v>
      </c>
      <c r="FC2" s="10">
        <v>5631094</v>
      </c>
      <c r="FD2" s="10">
        <v>0</v>
      </c>
      <c r="FE2" s="10">
        <v>-23979</v>
      </c>
      <c r="FF2" s="10">
        <v>5607115</v>
      </c>
      <c r="FG2" s="10">
        <v>319881</v>
      </c>
      <c r="FH2" s="10">
        <v>202953</v>
      </c>
      <c r="FI2" s="10">
        <v>-217390</v>
      </c>
      <c r="FJ2" s="10">
        <v>-9027</v>
      </c>
      <c r="FK2" s="10">
        <v>12674</v>
      </c>
      <c r="FL2" s="10"/>
      <c r="FM2" s="10">
        <v>5916206</v>
      </c>
      <c r="FN2" s="10">
        <v>22507</v>
      </c>
      <c r="FO2" s="10">
        <v>94023</v>
      </c>
      <c r="FP2" s="10">
        <v>6032736</v>
      </c>
      <c r="FQ2" s="10">
        <v>0</v>
      </c>
      <c r="FR2" s="10">
        <v>6032736</v>
      </c>
      <c r="FS2" s="10"/>
    </row>
    <row r="3" spans="1:175" x14ac:dyDescent="0.25">
      <c r="A3" s="66">
        <v>201612</v>
      </c>
      <c r="B3" s="66">
        <v>70691</v>
      </c>
      <c r="C3" s="67" t="s">
        <v>689</v>
      </c>
      <c r="D3" s="10"/>
      <c r="E3" s="10">
        <v>19575</v>
      </c>
      <c r="F3" s="10">
        <v>328677</v>
      </c>
      <c r="G3" s="10"/>
      <c r="H3" s="10"/>
      <c r="I3" s="10">
        <v>9167577</v>
      </c>
      <c r="J3" s="10">
        <v>38489526</v>
      </c>
      <c r="K3" s="10">
        <v>19580</v>
      </c>
      <c r="L3" s="10">
        <v>5</v>
      </c>
      <c r="M3" s="10">
        <v>16380037</v>
      </c>
      <c r="N3" s="10">
        <v>1336155</v>
      </c>
      <c r="O3" s="10">
        <v>36637897</v>
      </c>
      <c r="P3" s="10">
        <v>1585064</v>
      </c>
      <c r="Q3" s="10">
        <v>1585064</v>
      </c>
      <c r="R3" s="10">
        <v>28373149</v>
      </c>
      <c r="S3" s="10"/>
      <c r="T3" s="10">
        <v>29958394</v>
      </c>
      <c r="U3" s="10"/>
      <c r="V3" s="10">
        <v>28373149</v>
      </c>
      <c r="W3" s="10"/>
      <c r="X3" s="10">
        <v>1105751</v>
      </c>
      <c r="Y3" s="10"/>
      <c r="Z3" s="10"/>
      <c r="AA3" s="10">
        <v>2764</v>
      </c>
      <c r="AB3" s="10"/>
      <c r="AC3" s="10"/>
      <c r="AD3" s="10"/>
      <c r="AE3" s="10"/>
      <c r="AF3" s="10">
        <v>28725833</v>
      </c>
      <c r="AG3" s="10">
        <v>7425381</v>
      </c>
      <c r="AH3" s="10"/>
      <c r="AI3" s="10">
        <v>6575909</v>
      </c>
      <c r="AJ3" s="10">
        <v>2989471</v>
      </c>
      <c r="AK3" s="10">
        <v>459</v>
      </c>
      <c r="AL3" s="10">
        <v>5606853</v>
      </c>
      <c r="AM3" s="10">
        <v>789055</v>
      </c>
      <c r="AN3" s="10"/>
      <c r="AO3" s="10">
        <v>29958394</v>
      </c>
      <c r="AP3" s="10">
        <v>459</v>
      </c>
      <c r="AQ3" s="10"/>
      <c r="AR3" s="10">
        <v>1585245</v>
      </c>
      <c r="AS3" s="10"/>
      <c r="AT3" s="10">
        <v>777074</v>
      </c>
      <c r="AU3" s="10"/>
      <c r="AV3" s="10"/>
      <c r="AW3" s="10">
        <v>-71751</v>
      </c>
      <c r="AX3" s="10">
        <v>10207</v>
      </c>
      <c r="AY3" s="10">
        <v>426662</v>
      </c>
      <c r="AZ3" s="10">
        <v>172145</v>
      </c>
      <c r="BA3" s="10">
        <v>35738</v>
      </c>
      <c r="BB3" s="10"/>
      <c r="BC3" s="10"/>
      <c r="BD3" s="10"/>
      <c r="BE3" s="10"/>
      <c r="BF3" s="10">
        <v>29455</v>
      </c>
      <c r="BG3" s="10">
        <v>34430</v>
      </c>
      <c r="BH3" s="10">
        <v>101672</v>
      </c>
      <c r="BI3" s="10"/>
      <c r="BJ3" s="10">
        <v>930599</v>
      </c>
      <c r="BK3" s="10"/>
      <c r="BL3" s="10"/>
      <c r="BM3" s="10"/>
      <c r="BN3" s="10"/>
      <c r="BO3" s="10">
        <v>2773</v>
      </c>
      <c r="BP3" s="10">
        <v>-371</v>
      </c>
      <c r="BQ3" s="10">
        <v>-29782</v>
      </c>
      <c r="BR3" s="10">
        <v>72832</v>
      </c>
      <c r="BS3" s="10"/>
      <c r="BT3" s="10">
        <v>553</v>
      </c>
      <c r="BU3" s="10">
        <v>38489526</v>
      </c>
      <c r="BV3" s="10"/>
      <c r="BW3" s="10">
        <v>-349587</v>
      </c>
      <c r="BX3" s="10"/>
      <c r="BY3" s="10">
        <v>70473</v>
      </c>
      <c r="BZ3" s="10"/>
      <c r="CA3" s="10">
        <v>498413</v>
      </c>
      <c r="CB3" s="10"/>
      <c r="CC3" s="10">
        <v>-171</v>
      </c>
      <c r="CD3" s="10"/>
      <c r="CE3" s="10">
        <v>25431</v>
      </c>
      <c r="CF3" s="10"/>
      <c r="CG3" s="10">
        <v>2324895</v>
      </c>
      <c r="CH3" s="10"/>
      <c r="CI3" s="10">
        <v>25431</v>
      </c>
      <c r="CJ3" s="10">
        <v>401928</v>
      </c>
      <c r="CK3" s="10"/>
      <c r="CL3" s="10"/>
      <c r="CM3" s="10">
        <v>38574</v>
      </c>
      <c r="CN3" s="10">
        <v>6998719</v>
      </c>
      <c r="CO3" s="10">
        <v>948009</v>
      </c>
      <c r="CP3" s="10">
        <v>-1060890</v>
      </c>
      <c r="CQ3" s="10">
        <v>-1061261</v>
      </c>
      <c r="CR3" s="10"/>
      <c r="CS3" s="10"/>
      <c r="CT3" s="10">
        <v>-397208</v>
      </c>
      <c r="CU3" s="10">
        <v>-17521</v>
      </c>
      <c r="CV3" s="10">
        <v>896827</v>
      </c>
      <c r="CW3" s="10">
        <v>896827</v>
      </c>
      <c r="CX3" s="10"/>
      <c r="CY3" s="10">
        <v>-17521</v>
      </c>
      <c r="CZ3" s="10">
        <v>468958</v>
      </c>
      <c r="DA3" s="10"/>
      <c r="DB3" s="10"/>
      <c r="DC3" s="10">
        <v>426662</v>
      </c>
      <c r="DD3" s="10"/>
      <c r="DE3" s="10"/>
      <c r="DF3" s="10"/>
      <c r="DG3" s="10">
        <v>-1366690</v>
      </c>
      <c r="DH3" s="10">
        <v>-1367243</v>
      </c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>
        <v>185975</v>
      </c>
      <c r="EB3" s="10">
        <v>1549</v>
      </c>
      <c r="EC3" s="10"/>
      <c r="ED3" s="10"/>
      <c r="EE3" s="10">
        <v>2764</v>
      </c>
      <c r="EF3" s="10"/>
      <c r="EG3" s="10"/>
      <c r="EH3" s="10"/>
      <c r="EI3" s="10"/>
      <c r="EJ3" s="10"/>
      <c r="EK3" s="10"/>
      <c r="EL3" s="10"/>
      <c r="EM3" s="10">
        <v>179033</v>
      </c>
      <c r="EN3" s="10"/>
      <c r="EO3" s="10"/>
      <c r="EP3" s="10"/>
      <c r="EQ3" s="10"/>
      <c r="ER3" s="10">
        <v>6990436</v>
      </c>
      <c r="ES3" s="10"/>
      <c r="ET3" s="10"/>
      <c r="EU3" s="10"/>
      <c r="EV3" s="10">
        <v>181</v>
      </c>
      <c r="EW3" s="10">
        <v>968</v>
      </c>
      <c r="EX3" s="10">
        <v>8283</v>
      </c>
      <c r="EY3" s="10"/>
      <c r="EZ3" s="10"/>
      <c r="FA3" s="10">
        <v>28722504</v>
      </c>
      <c r="FB3" s="10"/>
      <c r="FC3" s="10">
        <v>28722504</v>
      </c>
      <c r="FD3" s="10">
        <v>-4747506</v>
      </c>
      <c r="FE3" s="10">
        <v>-1370228</v>
      </c>
      <c r="FF3" s="10">
        <v>22604770</v>
      </c>
      <c r="FG3" s="10">
        <v>1107939</v>
      </c>
      <c r="FH3" s="10">
        <v>1002643</v>
      </c>
      <c r="FI3" s="10">
        <v>-1403537</v>
      </c>
      <c r="FJ3" s="10">
        <v>-20897</v>
      </c>
      <c r="FK3" s="10">
        <v>35290</v>
      </c>
      <c r="FL3" s="10"/>
      <c r="FM3" s="10">
        <v>23326208</v>
      </c>
      <c r="FN3" s="10">
        <v>1598699</v>
      </c>
      <c r="FO3" s="10">
        <v>5033306</v>
      </c>
      <c r="FP3" s="10">
        <v>29958213</v>
      </c>
      <c r="FQ3" s="10"/>
      <c r="FR3" s="10">
        <v>29958213</v>
      </c>
      <c r="FS3" s="10"/>
    </row>
    <row r="4" spans="1:175" x14ac:dyDescent="0.25">
      <c r="A4" s="66">
        <v>201612</v>
      </c>
      <c r="B4" s="66">
        <v>70807</v>
      </c>
      <c r="C4" s="67" t="s">
        <v>690</v>
      </c>
      <c r="D4" s="10">
        <v>7170522</v>
      </c>
      <c r="E4" s="10"/>
      <c r="F4" s="10">
        <v>432702</v>
      </c>
      <c r="G4" s="10">
        <v>770000</v>
      </c>
      <c r="H4" s="10"/>
      <c r="I4" s="10">
        <v>22683492</v>
      </c>
      <c r="J4" s="10">
        <v>72271635</v>
      </c>
      <c r="K4" s="10">
        <v>1825573</v>
      </c>
      <c r="L4" s="10"/>
      <c r="M4" s="10">
        <v>23151521</v>
      </c>
      <c r="N4" s="10">
        <v>666729</v>
      </c>
      <c r="O4" s="10">
        <v>69377816</v>
      </c>
      <c r="P4" s="10"/>
      <c r="Q4" s="10"/>
      <c r="R4" s="10">
        <v>62300647</v>
      </c>
      <c r="S4" s="10"/>
      <c r="T4" s="10">
        <v>62300647</v>
      </c>
      <c r="U4" s="10"/>
      <c r="V4" s="10">
        <v>28205703</v>
      </c>
      <c r="W4" s="10"/>
      <c r="X4" s="10">
        <v>1843090</v>
      </c>
      <c r="Y4" s="10"/>
      <c r="Z4" s="10"/>
      <c r="AA4" s="10"/>
      <c r="AB4" s="10"/>
      <c r="AC4" s="10"/>
      <c r="AD4" s="10"/>
      <c r="AE4" s="10"/>
      <c r="AF4" s="10">
        <v>53708045</v>
      </c>
      <c r="AG4" s="10">
        <v>957376</v>
      </c>
      <c r="AH4" s="10"/>
      <c r="AI4" s="10">
        <v>15003042</v>
      </c>
      <c r="AJ4" s="10">
        <v>4912757</v>
      </c>
      <c r="AK4" s="10"/>
      <c r="AL4" s="10">
        <v>8325554</v>
      </c>
      <c r="AM4" s="10">
        <v>6003325</v>
      </c>
      <c r="AN4" s="10"/>
      <c r="AO4" s="10">
        <v>62300647</v>
      </c>
      <c r="AP4" s="10"/>
      <c r="AQ4" s="10">
        <v>1825573</v>
      </c>
      <c r="AR4" s="10"/>
      <c r="AS4" s="10">
        <v>7170522</v>
      </c>
      <c r="AT4" s="10">
        <v>1410388</v>
      </c>
      <c r="AU4" s="10"/>
      <c r="AV4" s="10"/>
      <c r="AW4" s="10">
        <v>-7283</v>
      </c>
      <c r="AX4" s="10">
        <v>1068</v>
      </c>
      <c r="AY4" s="10">
        <v>54274</v>
      </c>
      <c r="AZ4" s="10">
        <v>401872</v>
      </c>
      <c r="BA4" s="10">
        <v>10286</v>
      </c>
      <c r="BB4" s="10"/>
      <c r="BC4" s="10"/>
      <c r="BD4" s="10"/>
      <c r="BE4" s="10"/>
      <c r="BF4" s="10">
        <v>6809</v>
      </c>
      <c r="BG4" s="10"/>
      <c r="BH4" s="10">
        <v>317478</v>
      </c>
      <c r="BI4" s="10"/>
      <c r="BJ4" s="10">
        <v>1819708</v>
      </c>
      <c r="BK4" s="10"/>
      <c r="BL4" s="10"/>
      <c r="BM4" s="10"/>
      <c r="BN4" s="10"/>
      <c r="BO4" s="10">
        <v>2621366</v>
      </c>
      <c r="BP4" s="10"/>
      <c r="BQ4" s="10">
        <v>-54882</v>
      </c>
      <c r="BR4" s="10">
        <v>659860</v>
      </c>
      <c r="BS4" s="10"/>
      <c r="BT4" s="10"/>
      <c r="BU4" s="10">
        <v>72271635</v>
      </c>
      <c r="BV4" s="10">
        <v>-318717</v>
      </c>
      <c r="BW4" s="10">
        <v>-644878</v>
      </c>
      <c r="BX4" s="10"/>
      <c r="BY4" s="10">
        <v>84394</v>
      </c>
      <c r="BZ4" s="10"/>
      <c r="CA4" s="10">
        <v>61557</v>
      </c>
      <c r="CB4" s="10"/>
      <c r="CC4" s="10">
        <v>-70</v>
      </c>
      <c r="CD4" s="10"/>
      <c r="CE4" s="10">
        <v>112514</v>
      </c>
      <c r="CF4" s="10"/>
      <c r="CG4" s="10">
        <v>4325249</v>
      </c>
      <c r="CH4" s="10"/>
      <c r="CI4" s="10">
        <v>112514</v>
      </c>
      <c r="CJ4" s="10">
        <v>375618</v>
      </c>
      <c r="CK4" s="10">
        <v>546278</v>
      </c>
      <c r="CL4" s="10"/>
      <c r="CM4" s="10">
        <v>228951</v>
      </c>
      <c r="CN4" s="10"/>
      <c r="CO4" s="10">
        <v>1945638</v>
      </c>
      <c r="CP4" s="10">
        <v>-4621200</v>
      </c>
      <c r="CQ4" s="10">
        <v>-4621200</v>
      </c>
      <c r="CR4" s="10"/>
      <c r="CS4" s="10"/>
      <c r="CT4" s="10">
        <v>-47465</v>
      </c>
      <c r="CU4" s="10">
        <v>-34772</v>
      </c>
      <c r="CV4" s="10">
        <v>3117431</v>
      </c>
      <c r="CW4" s="10">
        <v>3117431</v>
      </c>
      <c r="CX4" s="10"/>
      <c r="CY4" s="10">
        <v>-34772</v>
      </c>
      <c r="CZ4" s="10">
        <v>54748</v>
      </c>
      <c r="DA4" s="10"/>
      <c r="DB4" s="10"/>
      <c r="DC4" s="10">
        <v>187376</v>
      </c>
      <c r="DD4" s="10"/>
      <c r="DE4" s="10"/>
      <c r="DF4" s="10"/>
      <c r="DG4" s="10">
        <v>-1768839</v>
      </c>
      <c r="DH4" s="10">
        <v>-1768839</v>
      </c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>
        <v>1908479</v>
      </c>
      <c r="DT4" s="10">
        <v>31604365</v>
      </c>
      <c r="DU4" s="10"/>
      <c r="DV4" s="10"/>
      <c r="DW4" s="10"/>
      <c r="DX4" s="10"/>
      <c r="DY4" s="10"/>
      <c r="DZ4" s="10"/>
      <c r="EA4" s="10">
        <v>338909</v>
      </c>
      <c r="EB4" s="10">
        <v>6514</v>
      </c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>
        <v>346874</v>
      </c>
      <c r="EN4" s="10"/>
      <c r="EO4" s="10"/>
      <c r="EP4" s="10"/>
      <c r="EQ4" s="10"/>
      <c r="ER4" s="10"/>
      <c r="ES4" s="10"/>
      <c r="ET4" s="10"/>
      <c r="EU4" s="10">
        <v>582100</v>
      </c>
      <c r="EV4" s="10"/>
      <c r="EW4" s="10">
        <v>327289</v>
      </c>
      <c r="EX4" s="10"/>
      <c r="EY4" s="10"/>
      <c r="EZ4" s="10"/>
      <c r="FA4" s="10">
        <v>57679449</v>
      </c>
      <c r="FB4" s="10"/>
      <c r="FC4" s="10">
        <v>57679449</v>
      </c>
      <c r="FD4" s="10">
        <v>-1242750</v>
      </c>
      <c r="FE4" s="10">
        <v>-1943748</v>
      </c>
      <c r="FF4" s="10">
        <v>54492951</v>
      </c>
      <c r="FG4" s="10">
        <v>3117430</v>
      </c>
      <c r="FH4" s="10">
        <v>2242293</v>
      </c>
      <c r="FI4" s="10">
        <v>-1768839</v>
      </c>
      <c r="FJ4" s="10">
        <v>-189985</v>
      </c>
      <c r="FK4" s="10">
        <v>100503</v>
      </c>
      <c r="FL4" s="10"/>
      <c r="FM4" s="10">
        <v>57994353</v>
      </c>
      <c r="FN4" s="10">
        <v>2163590</v>
      </c>
      <c r="FO4" s="10">
        <v>1908478</v>
      </c>
      <c r="FP4" s="10">
        <v>62066421</v>
      </c>
      <c r="FQ4" s="10"/>
      <c r="FR4" s="10">
        <v>62066421</v>
      </c>
      <c r="FS4" s="10"/>
    </row>
    <row r="5" spans="1:175" x14ac:dyDescent="0.25">
      <c r="A5" s="66">
        <v>201612</v>
      </c>
      <c r="B5" s="66">
        <v>71071</v>
      </c>
      <c r="C5" s="67" t="s">
        <v>691</v>
      </c>
      <c r="D5" s="10">
        <v>7480</v>
      </c>
      <c r="E5" s="10">
        <v>0</v>
      </c>
      <c r="F5" s="10">
        <v>690201</v>
      </c>
      <c r="G5" s="10">
        <v>0</v>
      </c>
      <c r="H5" s="10">
        <v>7480</v>
      </c>
      <c r="I5" s="10">
        <v>7935580</v>
      </c>
      <c r="J5" s="10">
        <v>83557459</v>
      </c>
      <c r="K5" s="10">
        <v>408175</v>
      </c>
      <c r="L5" s="10">
        <v>408175</v>
      </c>
      <c r="M5" s="10">
        <v>2990192</v>
      </c>
      <c r="N5" s="10">
        <v>0</v>
      </c>
      <c r="O5" s="10">
        <v>82981316</v>
      </c>
      <c r="P5" s="10">
        <v>0</v>
      </c>
      <c r="Q5" s="10">
        <v>0</v>
      </c>
      <c r="R5" s="10">
        <v>68756897</v>
      </c>
      <c r="S5" s="10">
        <v>15218</v>
      </c>
      <c r="T5" s="10">
        <v>73025955</v>
      </c>
      <c r="U5" s="10">
        <v>0</v>
      </c>
      <c r="V5" s="10">
        <v>35615610</v>
      </c>
      <c r="W5" s="10">
        <v>0</v>
      </c>
      <c r="X5" s="10">
        <v>1728978</v>
      </c>
      <c r="Y5" s="10">
        <v>0</v>
      </c>
      <c r="Z5" s="10">
        <v>0</v>
      </c>
      <c r="AA5" s="10">
        <v>0</v>
      </c>
      <c r="AB5" s="10">
        <v>0</v>
      </c>
      <c r="AC5" s="10">
        <v>0</v>
      </c>
      <c r="AD5" s="10">
        <v>0</v>
      </c>
      <c r="AE5" s="10">
        <v>4269058</v>
      </c>
      <c r="AF5" s="10">
        <v>20611939</v>
      </c>
      <c r="AG5" s="10">
        <v>8779125</v>
      </c>
      <c r="AH5" s="10">
        <v>0</v>
      </c>
      <c r="AI5" s="10">
        <v>62369376</v>
      </c>
      <c r="AJ5" s="10">
        <v>8770535</v>
      </c>
      <c r="AK5" s="10">
        <v>2346</v>
      </c>
      <c r="AL5" s="10">
        <v>1657720</v>
      </c>
      <c r="AM5" s="10">
        <v>60161656</v>
      </c>
      <c r="AN5" s="10">
        <v>0</v>
      </c>
      <c r="AO5" s="10">
        <v>68756897</v>
      </c>
      <c r="AP5" s="10">
        <v>2346</v>
      </c>
      <c r="AQ5" s="10">
        <v>0</v>
      </c>
      <c r="AR5" s="10">
        <v>0</v>
      </c>
      <c r="AS5" s="10">
        <v>0</v>
      </c>
      <c r="AT5" s="10">
        <v>1038777</v>
      </c>
      <c r="AU5" s="10">
        <v>0</v>
      </c>
      <c r="AV5" s="10"/>
      <c r="AW5" s="10">
        <v>-226595</v>
      </c>
      <c r="AX5" s="10">
        <v>1317</v>
      </c>
      <c r="AY5" s="10">
        <v>616092</v>
      </c>
      <c r="AZ5" s="10">
        <v>144848</v>
      </c>
      <c r="BA5" s="10">
        <v>0</v>
      </c>
      <c r="BB5" s="10">
        <v>2787000</v>
      </c>
      <c r="BC5" s="10">
        <v>0</v>
      </c>
      <c r="BD5" s="10">
        <v>0</v>
      </c>
      <c r="BE5" s="10"/>
      <c r="BF5" s="10">
        <v>370450</v>
      </c>
      <c r="BG5" s="10">
        <v>0</v>
      </c>
      <c r="BH5" s="10">
        <v>29574</v>
      </c>
      <c r="BI5" s="10">
        <v>0</v>
      </c>
      <c r="BJ5" s="10">
        <v>1317199</v>
      </c>
      <c r="BK5" s="10">
        <v>0</v>
      </c>
      <c r="BL5" s="10"/>
      <c r="BM5" s="10"/>
      <c r="BN5" s="10"/>
      <c r="BO5" s="10">
        <v>692638</v>
      </c>
      <c r="BP5" s="10">
        <v>0</v>
      </c>
      <c r="BQ5" s="10">
        <v>-33852</v>
      </c>
      <c r="BR5" s="10">
        <v>10272</v>
      </c>
      <c r="BS5" s="10">
        <v>0</v>
      </c>
      <c r="BT5" s="10">
        <v>0</v>
      </c>
      <c r="BU5" s="10">
        <v>83557459</v>
      </c>
      <c r="BV5" s="10">
        <v>-3464</v>
      </c>
      <c r="BW5" s="10">
        <v>-695036</v>
      </c>
      <c r="BX5" s="10">
        <v>0</v>
      </c>
      <c r="BY5" s="10">
        <v>115275</v>
      </c>
      <c r="BZ5" s="10">
        <v>15218</v>
      </c>
      <c r="CA5" s="10">
        <v>842687</v>
      </c>
      <c r="CB5" s="10">
        <v>0</v>
      </c>
      <c r="CC5" s="10">
        <v>-1</v>
      </c>
      <c r="CD5" s="10"/>
      <c r="CE5" s="10">
        <v>4925</v>
      </c>
      <c r="CF5" s="10"/>
      <c r="CG5" s="10">
        <v>6239938</v>
      </c>
      <c r="CH5" s="10">
        <v>1044</v>
      </c>
      <c r="CI5" s="10">
        <v>4925</v>
      </c>
      <c r="CJ5" s="10">
        <v>80998</v>
      </c>
      <c r="CK5" s="10">
        <v>4030</v>
      </c>
      <c r="CL5" s="10">
        <v>221950</v>
      </c>
      <c r="CM5" s="10">
        <v>5126024</v>
      </c>
      <c r="CN5" s="10">
        <v>9064373</v>
      </c>
      <c r="CO5" s="10">
        <v>-250431</v>
      </c>
      <c r="CP5" s="10">
        <v>-2820215</v>
      </c>
      <c r="CQ5" s="10">
        <v>-2820215</v>
      </c>
      <c r="CR5" s="10">
        <v>703</v>
      </c>
      <c r="CS5" s="10"/>
      <c r="CT5" s="10">
        <v>-472237</v>
      </c>
      <c r="CU5" s="10">
        <v>-26628</v>
      </c>
      <c r="CV5" s="10">
        <v>2299218</v>
      </c>
      <c r="CW5" s="10">
        <v>2299218</v>
      </c>
      <c r="CX5" s="10">
        <v>0</v>
      </c>
      <c r="CY5" s="10">
        <v>-26628</v>
      </c>
      <c r="CZ5" s="10">
        <v>472237</v>
      </c>
      <c r="DA5" s="10">
        <v>0</v>
      </c>
      <c r="DB5" s="10">
        <v>-2178180</v>
      </c>
      <c r="DC5" s="10">
        <v>-285248</v>
      </c>
      <c r="DD5" s="10"/>
      <c r="DE5" s="10"/>
      <c r="DF5" s="10"/>
      <c r="DG5" s="10">
        <v>-1972945</v>
      </c>
      <c r="DH5" s="10">
        <v>-1972945</v>
      </c>
      <c r="DI5" s="10"/>
      <c r="DJ5" s="10">
        <v>0</v>
      </c>
      <c r="DK5" s="10"/>
      <c r="DL5" s="10"/>
      <c r="DM5" s="10"/>
      <c r="DN5" s="10"/>
      <c r="DO5" s="10"/>
      <c r="DP5" s="10"/>
      <c r="DQ5" s="10"/>
      <c r="DR5" s="10">
        <v>0</v>
      </c>
      <c r="DS5" s="10">
        <v>8145324</v>
      </c>
      <c r="DT5" s="10">
        <v>23972549</v>
      </c>
      <c r="DU5" s="10">
        <v>0</v>
      </c>
      <c r="DV5" s="10">
        <v>0</v>
      </c>
      <c r="DW5" s="10">
        <v>0</v>
      </c>
      <c r="DX5" s="10">
        <v>0</v>
      </c>
      <c r="DY5" s="10">
        <v>0</v>
      </c>
      <c r="DZ5" s="10">
        <v>0</v>
      </c>
      <c r="EA5" s="10">
        <v>0</v>
      </c>
      <c r="EB5" s="10">
        <v>10501</v>
      </c>
      <c r="EC5" s="10">
        <v>0</v>
      </c>
      <c r="ED5" s="10">
        <v>0</v>
      </c>
      <c r="EE5" s="10">
        <v>0</v>
      </c>
      <c r="EF5" s="10">
        <v>0</v>
      </c>
      <c r="EG5" s="10">
        <v>0</v>
      </c>
      <c r="EH5" s="10">
        <v>0</v>
      </c>
      <c r="EI5" s="10">
        <v>0</v>
      </c>
      <c r="EJ5" s="10">
        <v>0</v>
      </c>
      <c r="EK5" s="10">
        <v>0</v>
      </c>
      <c r="EL5" s="10">
        <v>0</v>
      </c>
      <c r="EM5" s="10">
        <v>0</v>
      </c>
      <c r="EN5" s="10">
        <v>0</v>
      </c>
      <c r="EO5" s="10">
        <v>0</v>
      </c>
      <c r="EP5" s="10">
        <v>0</v>
      </c>
      <c r="EQ5" s="10">
        <v>0</v>
      </c>
      <c r="ER5" s="10">
        <v>6277373</v>
      </c>
      <c r="ES5" s="10"/>
      <c r="ET5" s="10">
        <v>0</v>
      </c>
      <c r="EU5" s="10">
        <v>1023414</v>
      </c>
      <c r="EV5" s="10">
        <v>0</v>
      </c>
      <c r="EW5" s="10">
        <v>550000</v>
      </c>
      <c r="EX5" s="10">
        <v>0</v>
      </c>
      <c r="EY5" s="10">
        <v>0</v>
      </c>
      <c r="EZ5" s="10">
        <v>0</v>
      </c>
      <c r="FA5" s="10">
        <v>65936681</v>
      </c>
      <c r="FB5" s="10">
        <v>2090878</v>
      </c>
      <c r="FC5" s="10">
        <v>68027559</v>
      </c>
      <c r="FD5" s="10">
        <v>-6489971</v>
      </c>
      <c r="FE5" s="10">
        <v>-1931028</v>
      </c>
      <c r="FF5" s="10">
        <v>59606559</v>
      </c>
      <c r="FG5" s="10">
        <v>2299218</v>
      </c>
      <c r="FH5" s="10">
        <v>2849739</v>
      </c>
      <c r="FI5" s="10">
        <v>-1972924</v>
      </c>
      <c r="FJ5" s="10">
        <v>-33521</v>
      </c>
      <c r="FK5" s="10">
        <v>-33381</v>
      </c>
      <c r="FL5" s="10">
        <v>24770</v>
      </c>
      <c r="FM5" s="10">
        <v>62740461</v>
      </c>
      <c r="FN5" s="10">
        <v>2140169</v>
      </c>
      <c r="FO5" s="10">
        <v>8145324</v>
      </c>
      <c r="FP5" s="10">
        <v>73025953</v>
      </c>
      <c r="FQ5" s="10">
        <v>-4270808</v>
      </c>
      <c r="FR5" s="10">
        <v>68755146</v>
      </c>
      <c r="FS5" s="10">
        <v>0</v>
      </c>
    </row>
    <row r="6" spans="1:175" x14ac:dyDescent="0.25">
      <c r="A6" s="66">
        <v>201612</v>
      </c>
      <c r="B6" s="66">
        <v>70814</v>
      </c>
      <c r="C6" s="67" t="s">
        <v>692</v>
      </c>
      <c r="D6" s="10">
        <v>5188997</v>
      </c>
      <c r="E6" s="10"/>
      <c r="F6" s="10">
        <v>1193276</v>
      </c>
      <c r="G6" s="10">
        <v>215553</v>
      </c>
      <c r="H6" s="10">
        <v>5188997</v>
      </c>
      <c r="I6" s="10"/>
      <c r="J6" s="10">
        <v>106866987</v>
      </c>
      <c r="K6" s="10">
        <v>335401</v>
      </c>
      <c r="L6" s="10">
        <v>335401</v>
      </c>
      <c r="M6" s="10">
        <v>102954851</v>
      </c>
      <c r="N6" s="10">
        <v>615908</v>
      </c>
      <c r="O6" s="10">
        <v>105991128</v>
      </c>
      <c r="P6" s="10"/>
      <c r="Q6" s="10"/>
      <c r="R6" s="10">
        <v>76160502</v>
      </c>
      <c r="S6" s="10"/>
      <c r="T6" s="10">
        <v>76160502</v>
      </c>
      <c r="U6" s="10"/>
      <c r="V6" s="10">
        <v>41435639</v>
      </c>
      <c r="W6" s="10"/>
      <c r="X6" s="10">
        <v>2180368</v>
      </c>
      <c r="Y6" s="10">
        <v>946460</v>
      </c>
      <c r="Z6" s="10"/>
      <c r="AA6" s="10"/>
      <c r="AB6" s="10"/>
      <c r="AC6" s="10">
        <v>3</v>
      </c>
      <c r="AD6" s="10">
        <v>-368277</v>
      </c>
      <c r="AE6" s="10"/>
      <c r="AF6" s="10">
        <v>104908533</v>
      </c>
      <c r="AG6" s="10">
        <v>23320592</v>
      </c>
      <c r="AH6" s="10"/>
      <c r="AI6" s="10">
        <v>466687</v>
      </c>
      <c r="AJ6" s="10">
        <v>1090474</v>
      </c>
      <c r="AK6" s="10">
        <v>3144</v>
      </c>
      <c r="AL6" s="10"/>
      <c r="AM6" s="10">
        <v>466687</v>
      </c>
      <c r="AN6" s="10"/>
      <c r="AO6" s="10">
        <v>76160502</v>
      </c>
      <c r="AP6" s="10">
        <v>3144</v>
      </c>
      <c r="AQ6" s="10"/>
      <c r="AR6" s="10"/>
      <c r="AS6" s="10"/>
      <c r="AT6" s="10">
        <v>40632</v>
      </c>
      <c r="AU6" s="10"/>
      <c r="AV6" s="10"/>
      <c r="AW6" s="10">
        <v>-290074</v>
      </c>
      <c r="AX6" s="10"/>
      <c r="AY6" s="10">
        <v>3127819</v>
      </c>
      <c r="AZ6" s="10">
        <v>152382</v>
      </c>
      <c r="BA6" s="10">
        <v>68261</v>
      </c>
      <c r="BB6" s="10"/>
      <c r="BC6" s="10"/>
      <c r="BD6" s="10">
        <v>4580</v>
      </c>
      <c r="BE6" s="10"/>
      <c r="BF6" s="10">
        <v>1682336</v>
      </c>
      <c r="BG6" s="10"/>
      <c r="BH6" s="10"/>
      <c r="BI6" s="10"/>
      <c r="BJ6" s="10">
        <v>350830</v>
      </c>
      <c r="BK6" s="10"/>
      <c r="BL6" s="10"/>
      <c r="BM6" s="10"/>
      <c r="BN6" s="10"/>
      <c r="BO6" s="10">
        <v>863208</v>
      </c>
      <c r="BP6" s="10"/>
      <c r="BQ6" s="10">
        <v>-58434</v>
      </c>
      <c r="BR6" s="10">
        <v>347723</v>
      </c>
      <c r="BS6" s="10"/>
      <c r="BT6" s="10"/>
      <c r="BU6" s="10">
        <v>106866987</v>
      </c>
      <c r="BV6" s="10">
        <v>-625087</v>
      </c>
      <c r="BW6" s="10">
        <v>-1193078</v>
      </c>
      <c r="BX6" s="10"/>
      <c r="BY6" s="10">
        <v>152382</v>
      </c>
      <c r="BZ6" s="10"/>
      <c r="CA6" s="10">
        <v>3417893</v>
      </c>
      <c r="CB6" s="10"/>
      <c r="CC6" s="10">
        <v>-2132</v>
      </c>
      <c r="CD6" s="10"/>
      <c r="CE6" s="10">
        <v>188603</v>
      </c>
      <c r="CF6" s="10"/>
      <c r="CG6" s="10">
        <v>7926468</v>
      </c>
      <c r="CH6" s="10"/>
      <c r="CI6" s="10">
        <v>188603</v>
      </c>
      <c r="CJ6" s="10">
        <v>-766</v>
      </c>
      <c r="CK6" s="10">
        <v>159120</v>
      </c>
      <c r="CL6" s="10"/>
      <c r="CM6" s="10">
        <v>4088</v>
      </c>
      <c r="CN6" s="10"/>
      <c r="CO6" s="10">
        <v>7564621</v>
      </c>
      <c r="CP6" s="10">
        <v>-4255077</v>
      </c>
      <c r="CQ6" s="10">
        <v>-4255077</v>
      </c>
      <c r="CR6" s="10">
        <v>16525</v>
      </c>
      <c r="CS6" s="10"/>
      <c r="CT6" s="10">
        <v>-1445483</v>
      </c>
      <c r="CU6" s="10">
        <v>-61664</v>
      </c>
      <c r="CV6" s="10">
        <v>3858829</v>
      </c>
      <c r="CW6" s="10">
        <v>3858829</v>
      </c>
      <c r="CX6" s="10"/>
      <c r="CY6" s="10">
        <v>-57084</v>
      </c>
      <c r="CZ6" s="10">
        <v>1735557</v>
      </c>
      <c r="DA6" s="10"/>
      <c r="DB6" s="10"/>
      <c r="DC6" s="10">
        <v>23473316</v>
      </c>
      <c r="DD6" s="10"/>
      <c r="DE6" s="10"/>
      <c r="DF6" s="10"/>
      <c r="DG6" s="10">
        <v>-2527152</v>
      </c>
      <c r="DH6" s="10">
        <v>-2527152</v>
      </c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>
        <v>34724863</v>
      </c>
      <c r="DU6" s="10"/>
      <c r="DV6" s="10"/>
      <c r="DW6" s="10"/>
      <c r="DX6" s="10"/>
      <c r="DY6" s="10"/>
      <c r="DZ6" s="10"/>
      <c r="EA6" s="10"/>
      <c r="EB6" s="10">
        <v>37209</v>
      </c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>
        <v>71905425</v>
      </c>
      <c r="FB6" s="10">
        <v>0</v>
      </c>
      <c r="FC6" s="10">
        <v>71905425</v>
      </c>
      <c r="FD6" s="10">
        <v>0</v>
      </c>
      <c r="FE6" s="10">
        <v>-2714091</v>
      </c>
      <c r="FF6" s="10">
        <v>69191334</v>
      </c>
      <c r="FG6" s="10">
        <v>3972462</v>
      </c>
      <c r="FH6" s="10">
        <v>2523055</v>
      </c>
      <c r="FI6" s="10">
        <v>-2301386</v>
      </c>
      <c r="FJ6" s="10">
        <v>-55052</v>
      </c>
      <c r="FK6" s="10">
        <v>-28388</v>
      </c>
      <c r="FL6" s="10"/>
      <c r="FM6" s="10">
        <v>73002025</v>
      </c>
      <c r="FN6" s="10">
        <v>3158477</v>
      </c>
      <c r="FO6" s="10"/>
      <c r="FP6" s="10">
        <v>76160502</v>
      </c>
      <c r="FQ6" s="10">
        <v>0</v>
      </c>
      <c r="FR6" s="10">
        <v>76160502</v>
      </c>
      <c r="FS6" s="10"/>
    </row>
    <row r="7" spans="1:175" x14ac:dyDescent="0.25">
      <c r="A7" s="66">
        <v>201612</v>
      </c>
      <c r="B7" s="66">
        <v>71044</v>
      </c>
      <c r="C7" s="67" t="s">
        <v>693</v>
      </c>
      <c r="D7" s="10">
        <v>698479</v>
      </c>
      <c r="E7" s="10">
        <v>0</v>
      </c>
      <c r="F7" s="10">
        <v>414405</v>
      </c>
      <c r="G7" s="10">
        <v>0</v>
      </c>
      <c r="H7" s="10">
        <v>698479</v>
      </c>
      <c r="I7" s="10">
        <v>13747853</v>
      </c>
      <c r="J7" s="10">
        <v>66683364</v>
      </c>
      <c r="K7" s="10">
        <v>16585</v>
      </c>
      <c r="L7" s="10">
        <v>16585</v>
      </c>
      <c r="M7" s="10">
        <v>3166875</v>
      </c>
      <c r="N7" s="10">
        <v>810969</v>
      </c>
      <c r="O7" s="10">
        <v>65141950</v>
      </c>
      <c r="P7" s="10">
        <v>0</v>
      </c>
      <c r="Q7" s="10">
        <v>0</v>
      </c>
      <c r="R7" s="10">
        <v>51626524</v>
      </c>
      <c r="S7" s="10">
        <v>111060</v>
      </c>
      <c r="T7" s="10">
        <v>51626524</v>
      </c>
      <c r="U7" s="10">
        <v>0</v>
      </c>
      <c r="V7" s="10">
        <v>19976768</v>
      </c>
      <c r="W7" s="10">
        <v>0</v>
      </c>
      <c r="X7" s="10">
        <v>8424106</v>
      </c>
      <c r="Y7" s="10">
        <v>2480930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36409128</v>
      </c>
      <c r="AG7" s="10">
        <v>5806627</v>
      </c>
      <c r="AH7" s="10">
        <v>0</v>
      </c>
      <c r="AI7" s="10">
        <v>27921853</v>
      </c>
      <c r="AJ7" s="10">
        <v>7523054</v>
      </c>
      <c r="AK7" s="10">
        <v>0</v>
      </c>
      <c r="AL7" s="10">
        <v>24083794</v>
      </c>
      <c r="AM7" s="10">
        <v>3053936</v>
      </c>
      <c r="AN7" s="10">
        <v>0</v>
      </c>
      <c r="AO7" s="10">
        <v>51626524</v>
      </c>
      <c r="AP7" s="10">
        <v>0</v>
      </c>
      <c r="AQ7" s="10">
        <v>0</v>
      </c>
      <c r="AR7" s="10">
        <v>0</v>
      </c>
      <c r="AS7" s="10">
        <v>0</v>
      </c>
      <c r="AT7" s="10">
        <v>5528771</v>
      </c>
      <c r="AU7" s="10">
        <v>0</v>
      </c>
      <c r="AV7" s="10"/>
      <c r="AW7" s="10">
        <v>-56171</v>
      </c>
      <c r="AX7" s="10">
        <v>1051354</v>
      </c>
      <c r="AY7" s="10">
        <v>354462</v>
      </c>
      <c r="AZ7" s="10">
        <v>353278</v>
      </c>
      <c r="BA7" s="10">
        <v>31591</v>
      </c>
      <c r="BB7" s="10">
        <v>0</v>
      </c>
      <c r="BC7" s="10">
        <v>0</v>
      </c>
      <c r="BD7" s="10">
        <v>0</v>
      </c>
      <c r="BE7" s="10"/>
      <c r="BF7" s="10">
        <v>0</v>
      </c>
      <c r="BG7" s="10"/>
      <c r="BH7" s="10">
        <v>253542</v>
      </c>
      <c r="BI7" s="10">
        <v>0</v>
      </c>
      <c r="BJ7" s="10">
        <v>1471453</v>
      </c>
      <c r="BK7" s="10">
        <v>6234</v>
      </c>
      <c r="BL7" s="10"/>
      <c r="BM7" s="10"/>
      <c r="BN7" s="10"/>
      <c r="BO7" s="10">
        <v>4280083</v>
      </c>
      <c r="BP7" s="10">
        <v>0</v>
      </c>
      <c r="BQ7" s="10">
        <v>-142593</v>
      </c>
      <c r="BR7" s="10">
        <v>1171551</v>
      </c>
      <c r="BS7" s="10">
        <v>0</v>
      </c>
      <c r="BT7" s="10">
        <v>0</v>
      </c>
      <c r="BU7" s="10">
        <v>66683364</v>
      </c>
      <c r="BV7" s="10">
        <v>-126363</v>
      </c>
      <c r="BW7" s="10">
        <v>-680329</v>
      </c>
      <c r="BX7" s="10">
        <v>0</v>
      </c>
      <c r="BY7" s="10">
        <v>99736</v>
      </c>
      <c r="BZ7" s="10">
        <v>104826</v>
      </c>
      <c r="CA7" s="10">
        <v>410633</v>
      </c>
      <c r="CB7" s="10">
        <v>0</v>
      </c>
      <c r="CC7" s="10">
        <v>-64001</v>
      </c>
      <c r="CD7" s="10"/>
      <c r="CE7" s="10">
        <v>27789</v>
      </c>
      <c r="CF7" s="10"/>
      <c r="CG7" s="10">
        <v>4438649</v>
      </c>
      <c r="CH7" s="10">
        <v>0</v>
      </c>
      <c r="CI7" s="10">
        <v>27789</v>
      </c>
      <c r="CJ7" s="10">
        <v>1839044</v>
      </c>
      <c r="CK7" s="10">
        <v>6960</v>
      </c>
      <c r="CL7" s="10">
        <v>7102237</v>
      </c>
      <c r="CM7" s="10">
        <v>466817</v>
      </c>
      <c r="CN7" s="10">
        <v>0</v>
      </c>
      <c r="CO7" s="10">
        <v>836338</v>
      </c>
      <c r="CP7" s="10">
        <v>-4651657</v>
      </c>
      <c r="CQ7" s="10">
        <v>-4651657</v>
      </c>
      <c r="CR7" s="10">
        <v>16568</v>
      </c>
      <c r="CS7" s="10"/>
      <c r="CT7" s="10">
        <v>-354462</v>
      </c>
      <c r="CU7" s="10">
        <v>-46315</v>
      </c>
      <c r="CV7" s="10">
        <v>2973065</v>
      </c>
      <c r="CW7" s="10">
        <v>2973065</v>
      </c>
      <c r="CX7" s="10">
        <v>0</v>
      </c>
      <c r="CY7" s="10">
        <v>-46315</v>
      </c>
      <c r="CZ7" s="10">
        <v>410633</v>
      </c>
      <c r="DA7" s="10">
        <v>0</v>
      </c>
      <c r="DB7" s="10">
        <v>0</v>
      </c>
      <c r="DC7" s="10">
        <v>5806627</v>
      </c>
      <c r="DD7" s="10"/>
      <c r="DE7" s="10"/>
      <c r="DF7" s="10"/>
      <c r="DG7" s="10">
        <v>-1552588</v>
      </c>
      <c r="DH7" s="10">
        <v>-1552588</v>
      </c>
      <c r="DI7" s="10"/>
      <c r="DJ7" s="10">
        <v>0</v>
      </c>
      <c r="DK7" s="10"/>
      <c r="DL7" s="10"/>
      <c r="DM7" s="10"/>
      <c r="DN7" s="10"/>
      <c r="DO7" s="10"/>
      <c r="DP7" s="10"/>
      <c r="DQ7" s="10"/>
      <c r="DR7" s="10">
        <v>0</v>
      </c>
      <c r="DS7" s="10">
        <v>7344836</v>
      </c>
      <c r="DT7" s="10">
        <v>23768948</v>
      </c>
      <c r="DU7" s="10">
        <v>0</v>
      </c>
      <c r="DV7" s="10">
        <v>0</v>
      </c>
      <c r="DW7" s="10">
        <v>0</v>
      </c>
      <c r="DX7" s="10">
        <v>0</v>
      </c>
      <c r="DY7" s="10">
        <v>0</v>
      </c>
      <c r="DZ7" s="10">
        <v>0</v>
      </c>
      <c r="EA7" s="10">
        <v>589026</v>
      </c>
      <c r="EB7" s="10">
        <v>0</v>
      </c>
      <c r="EC7" s="10">
        <v>0</v>
      </c>
      <c r="ED7" s="10">
        <v>0</v>
      </c>
      <c r="EE7" s="10">
        <v>0</v>
      </c>
      <c r="EF7" s="10">
        <v>0</v>
      </c>
      <c r="EG7" s="10">
        <v>0</v>
      </c>
      <c r="EH7" s="10">
        <v>0</v>
      </c>
      <c r="EI7" s="10">
        <v>0</v>
      </c>
      <c r="EJ7" s="10">
        <v>0</v>
      </c>
      <c r="EK7" s="10">
        <v>0</v>
      </c>
      <c r="EL7" s="10">
        <v>0</v>
      </c>
      <c r="EM7" s="10">
        <v>784123</v>
      </c>
      <c r="EN7" s="10">
        <v>85448</v>
      </c>
      <c r="EO7" s="10">
        <v>0</v>
      </c>
      <c r="EP7" s="10">
        <v>0</v>
      </c>
      <c r="EQ7" s="10"/>
      <c r="ER7" s="10">
        <v>0</v>
      </c>
      <c r="ES7" s="10"/>
      <c r="ET7" s="10">
        <v>0</v>
      </c>
      <c r="EU7" s="10">
        <v>535972</v>
      </c>
      <c r="EV7" s="10">
        <v>0</v>
      </c>
      <c r="EW7" s="10">
        <v>0</v>
      </c>
      <c r="EX7" s="10">
        <v>0</v>
      </c>
      <c r="EY7" s="10">
        <v>0</v>
      </c>
      <c r="EZ7" s="10">
        <v>0</v>
      </c>
      <c r="FA7" s="10">
        <v>46974867</v>
      </c>
      <c r="FB7" s="10">
        <v>0</v>
      </c>
      <c r="FC7" s="10">
        <v>46974867</v>
      </c>
      <c r="FD7" s="10">
        <v>-5489849</v>
      </c>
      <c r="FE7" s="10">
        <v>-4036127</v>
      </c>
      <c r="FF7" s="10">
        <v>37448891</v>
      </c>
      <c r="FG7" s="10">
        <v>2973065</v>
      </c>
      <c r="FH7" s="10">
        <v>1659785</v>
      </c>
      <c r="FI7" s="10">
        <v>-1552588</v>
      </c>
      <c r="FJ7" s="10">
        <v>-51131</v>
      </c>
      <c r="FK7" s="10">
        <v>-131467</v>
      </c>
      <c r="FL7" s="10">
        <v>-14502</v>
      </c>
      <c r="FM7" s="10">
        <v>40332053</v>
      </c>
      <c r="FN7" s="10">
        <v>3949635</v>
      </c>
      <c r="FO7" s="10">
        <v>7344836</v>
      </c>
      <c r="FP7" s="10">
        <v>51626524</v>
      </c>
      <c r="FQ7" s="10">
        <v>0</v>
      </c>
      <c r="FR7" s="10">
        <v>51626524</v>
      </c>
      <c r="FS7" s="10">
        <v>0</v>
      </c>
    </row>
    <row r="8" spans="1:175" x14ac:dyDescent="0.25">
      <c r="A8" s="66">
        <v>201612</v>
      </c>
      <c r="B8" s="66">
        <v>70912</v>
      </c>
      <c r="C8" s="67" t="s">
        <v>694</v>
      </c>
      <c r="D8" s="10">
        <v>517727</v>
      </c>
      <c r="E8" s="10"/>
      <c r="F8" s="10">
        <v>16867</v>
      </c>
      <c r="G8" s="10"/>
      <c r="H8" s="10">
        <v>517727</v>
      </c>
      <c r="I8" s="10">
        <v>12067163</v>
      </c>
      <c r="J8" s="10">
        <v>28099930</v>
      </c>
      <c r="K8" s="10">
        <v>119936</v>
      </c>
      <c r="L8" s="10">
        <v>111314</v>
      </c>
      <c r="M8" s="10"/>
      <c r="N8" s="10">
        <v>1670926</v>
      </c>
      <c r="O8" s="10">
        <v>27685821</v>
      </c>
      <c r="P8" s="10"/>
      <c r="Q8" s="10"/>
      <c r="R8" s="10">
        <v>21296140</v>
      </c>
      <c r="S8" s="10"/>
      <c r="T8" s="10">
        <v>21296140</v>
      </c>
      <c r="U8" s="10"/>
      <c r="V8" s="10">
        <v>19119327</v>
      </c>
      <c r="W8" s="10"/>
      <c r="X8" s="10">
        <v>2299631</v>
      </c>
      <c r="Y8" s="10"/>
      <c r="Z8" s="10"/>
      <c r="AA8" s="10"/>
      <c r="AB8" s="10"/>
      <c r="AC8" s="10"/>
      <c r="AD8" s="10"/>
      <c r="AE8" s="10"/>
      <c r="AF8" s="10">
        <v>17206442</v>
      </c>
      <c r="AG8" s="10">
        <v>3986435</v>
      </c>
      <c r="AH8" s="10"/>
      <c r="AI8" s="10">
        <v>8808453</v>
      </c>
      <c r="AJ8" s="10">
        <v>3083923</v>
      </c>
      <c r="AK8" s="10">
        <v>556</v>
      </c>
      <c r="AL8" s="10">
        <v>8654822</v>
      </c>
      <c r="AM8" s="10">
        <v>153631</v>
      </c>
      <c r="AN8" s="10"/>
      <c r="AO8" s="10">
        <v>21296140</v>
      </c>
      <c r="AP8" s="10">
        <v>556</v>
      </c>
      <c r="AQ8" s="10">
        <v>8622</v>
      </c>
      <c r="AR8" s="10"/>
      <c r="AS8" s="10"/>
      <c r="AT8" s="10">
        <v>2282764</v>
      </c>
      <c r="AU8" s="10"/>
      <c r="AV8" s="10"/>
      <c r="AW8" s="10">
        <v>-23561</v>
      </c>
      <c r="AX8" s="10">
        <v>63312</v>
      </c>
      <c r="AY8" s="10">
        <v>130429</v>
      </c>
      <c r="AZ8" s="10">
        <v>214566</v>
      </c>
      <c r="BA8" s="10">
        <v>66418</v>
      </c>
      <c r="BB8" s="10"/>
      <c r="BC8" s="10"/>
      <c r="BD8" s="10"/>
      <c r="BE8" s="10"/>
      <c r="BF8" s="10">
        <v>0</v>
      </c>
      <c r="BG8" s="10"/>
      <c r="BH8" s="10">
        <v>144920</v>
      </c>
      <c r="BI8" s="10"/>
      <c r="BJ8" s="10">
        <v>577331</v>
      </c>
      <c r="BK8" s="10"/>
      <c r="BL8" s="10"/>
      <c r="BM8" s="10"/>
      <c r="BN8" s="10"/>
      <c r="BO8" s="10">
        <v>2042549</v>
      </c>
      <c r="BP8" s="10"/>
      <c r="BQ8" s="10">
        <v>-30969</v>
      </c>
      <c r="BR8" s="10">
        <v>79051</v>
      </c>
      <c r="BS8" s="10">
        <v>-1</v>
      </c>
      <c r="BT8" s="10"/>
      <c r="BU8" s="10">
        <v>28099930</v>
      </c>
      <c r="BV8" s="10">
        <v>20505</v>
      </c>
      <c r="BW8" s="10">
        <v>-241498</v>
      </c>
      <c r="BX8" s="10"/>
      <c r="BY8" s="10">
        <v>69646</v>
      </c>
      <c r="BZ8" s="10"/>
      <c r="CA8" s="10">
        <v>153990</v>
      </c>
      <c r="CB8" s="10"/>
      <c r="CC8" s="10">
        <v>-11315</v>
      </c>
      <c r="CD8" s="10"/>
      <c r="CE8" s="10"/>
      <c r="CF8" s="10"/>
      <c r="CG8" s="10">
        <v>1877239</v>
      </c>
      <c r="CH8" s="10">
        <v>106</v>
      </c>
      <c r="CI8" s="10"/>
      <c r="CJ8" s="10">
        <v>662036</v>
      </c>
      <c r="CK8" s="10">
        <v>15739</v>
      </c>
      <c r="CL8" s="10">
        <v>12701</v>
      </c>
      <c r="CM8" s="10">
        <v>8949</v>
      </c>
      <c r="CN8" s="10"/>
      <c r="CO8" s="10">
        <v>604789</v>
      </c>
      <c r="CP8" s="10">
        <v>-436720</v>
      </c>
      <c r="CQ8" s="10">
        <v>-436720</v>
      </c>
      <c r="CR8" s="10"/>
      <c r="CS8" s="10"/>
      <c r="CT8" s="10">
        <v>-153990</v>
      </c>
      <c r="CU8" s="10">
        <v>-23165</v>
      </c>
      <c r="CV8" s="10"/>
      <c r="CW8" s="10">
        <v>-1</v>
      </c>
      <c r="CX8" s="10"/>
      <c r="CY8" s="10">
        <v>-23165</v>
      </c>
      <c r="CZ8" s="10">
        <v>153990</v>
      </c>
      <c r="DA8" s="10"/>
      <c r="DB8" s="10"/>
      <c r="DC8" s="10">
        <v>3986435</v>
      </c>
      <c r="DD8" s="10"/>
      <c r="DE8" s="10"/>
      <c r="DF8" s="10"/>
      <c r="DG8" s="10">
        <v>-1042370</v>
      </c>
      <c r="DH8" s="10">
        <v>-1042370</v>
      </c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>
        <v>2080854</v>
      </c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>
        <v>95959</v>
      </c>
      <c r="EV8" s="10"/>
      <c r="EW8" s="10"/>
      <c r="EX8" s="10"/>
      <c r="EY8" s="10"/>
      <c r="EZ8" s="10"/>
      <c r="FA8" s="10">
        <v>20705700</v>
      </c>
      <c r="FB8" s="10"/>
      <c r="FC8" s="10">
        <v>20705700</v>
      </c>
      <c r="FD8" s="10">
        <v>-1576444</v>
      </c>
      <c r="FE8" s="10">
        <v>-6638567</v>
      </c>
      <c r="FF8" s="10">
        <v>12490689</v>
      </c>
      <c r="FG8" s="10"/>
      <c r="FH8" s="10">
        <v>686775</v>
      </c>
      <c r="FI8" s="10">
        <v>-1003834</v>
      </c>
      <c r="FJ8" s="10">
        <v>-83</v>
      </c>
      <c r="FK8" s="10">
        <v>12573</v>
      </c>
      <c r="FL8" s="10">
        <v>2201</v>
      </c>
      <c r="FM8" s="10">
        <v>12188321</v>
      </c>
      <c r="FN8" s="10">
        <v>7013590</v>
      </c>
      <c r="FO8" s="10">
        <v>2080854</v>
      </c>
      <c r="FP8" s="10">
        <v>21296140</v>
      </c>
      <c r="FQ8" s="10"/>
      <c r="FR8" s="10">
        <v>21296140</v>
      </c>
      <c r="FS8" s="10">
        <v>13375</v>
      </c>
    </row>
    <row r="9" spans="1:175" x14ac:dyDescent="0.25">
      <c r="A9" s="66">
        <v>201612</v>
      </c>
      <c r="B9" s="66">
        <v>70911</v>
      </c>
      <c r="C9" s="67" t="s">
        <v>696</v>
      </c>
      <c r="D9" s="10"/>
      <c r="E9" s="10"/>
      <c r="F9" s="10">
        <v>87266</v>
      </c>
      <c r="G9" s="10"/>
      <c r="H9" s="10"/>
      <c r="I9" s="10"/>
      <c r="J9" s="10">
        <v>10420726</v>
      </c>
      <c r="K9" s="10">
        <v>41500</v>
      </c>
      <c r="L9" s="10"/>
      <c r="M9" s="10">
        <v>9169412</v>
      </c>
      <c r="N9" s="10">
        <v>3600</v>
      </c>
      <c r="O9" s="10">
        <v>10320278</v>
      </c>
      <c r="P9" s="10"/>
      <c r="Q9" s="10"/>
      <c r="R9" s="10">
        <v>8866558</v>
      </c>
      <c r="S9" s="10"/>
      <c r="T9" s="10">
        <v>8866558</v>
      </c>
      <c r="U9" s="10"/>
      <c r="V9" s="10">
        <v>6593257</v>
      </c>
      <c r="W9" s="10"/>
      <c r="X9" s="10">
        <v>109332</v>
      </c>
      <c r="Y9" s="10"/>
      <c r="Z9" s="10"/>
      <c r="AA9" s="10"/>
      <c r="AB9" s="10"/>
      <c r="AC9" s="10"/>
      <c r="AD9" s="10"/>
      <c r="AE9" s="10"/>
      <c r="AF9" s="10">
        <v>10071871</v>
      </c>
      <c r="AG9" s="10">
        <v>1444836</v>
      </c>
      <c r="AH9" s="10"/>
      <c r="AI9" s="10">
        <v>244807</v>
      </c>
      <c r="AJ9" s="10">
        <v>772786</v>
      </c>
      <c r="AK9" s="10"/>
      <c r="AL9" s="10">
        <v>195869</v>
      </c>
      <c r="AM9" s="10">
        <v>48938</v>
      </c>
      <c r="AN9" s="10"/>
      <c r="AO9" s="10">
        <v>8866558</v>
      </c>
      <c r="AP9" s="10"/>
      <c r="AQ9" s="10"/>
      <c r="AR9" s="10"/>
      <c r="AS9" s="10"/>
      <c r="AT9" s="10">
        <v>22066</v>
      </c>
      <c r="AU9" s="10"/>
      <c r="AV9" s="10"/>
      <c r="AW9" s="10">
        <v>-22150</v>
      </c>
      <c r="AX9" s="10"/>
      <c r="AY9" s="10">
        <v>156871</v>
      </c>
      <c r="AZ9" s="10">
        <v>31301</v>
      </c>
      <c r="BA9" s="10">
        <v>-99</v>
      </c>
      <c r="BB9" s="10"/>
      <c r="BC9" s="10"/>
      <c r="BD9" s="10"/>
      <c r="BE9" s="10"/>
      <c r="BF9" s="10">
        <v>91996</v>
      </c>
      <c r="BG9" s="10"/>
      <c r="BH9" s="10"/>
      <c r="BI9" s="10"/>
      <c r="BJ9" s="10">
        <v>286964</v>
      </c>
      <c r="BK9" s="10"/>
      <c r="BL9" s="10"/>
      <c r="BM9" s="10"/>
      <c r="BN9" s="10"/>
      <c r="BO9" s="10"/>
      <c r="BP9" s="10"/>
      <c r="BQ9" s="10">
        <v>-19236</v>
      </c>
      <c r="BR9" s="10">
        <v>27647</v>
      </c>
      <c r="BS9" s="10"/>
      <c r="BT9" s="10"/>
      <c r="BU9" s="10">
        <v>10420726</v>
      </c>
      <c r="BV9" s="10"/>
      <c r="BW9" s="10">
        <v>-96276</v>
      </c>
      <c r="BX9" s="10"/>
      <c r="BY9" s="10">
        <v>31301</v>
      </c>
      <c r="BZ9" s="10"/>
      <c r="CA9" s="10">
        <v>179021</v>
      </c>
      <c r="CB9" s="10"/>
      <c r="CC9" s="10">
        <v>-155</v>
      </c>
      <c r="CD9" s="10"/>
      <c r="CE9" s="10">
        <v>486</v>
      </c>
      <c r="CF9" s="10"/>
      <c r="CG9" s="10">
        <v>654058</v>
      </c>
      <c r="CH9" s="10"/>
      <c r="CI9" s="10">
        <v>486</v>
      </c>
      <c r="CJ9" s="10">
        <v>38447</v>
      </c>
      <c r="CK9" s="10">
        <v>27161</v>
      </c>
      <c r="CL9" s="10">
        <v>53400</v>
      </c>
      <c r="CM9" s="10">
        <v>40</v>
      </c>
      <c r="CN9" s="10"/>
      <c r="CO9" s="10">
        <v>348097</v>
      </c>
      <c r="CP9" s="10">
        <v>-209532</v>
      </c>
      <c r="CQ9" s="10">
        <v>-209532</v>
      </c>
      <c r="CR9" s="10"/>
      <c r="CS9" s="10"/>
      <c r="CT9" s="10">
        <v>-64875</v>
      </c>
      <c r="CU9" s="10">
        <v>-8222</v>
      </c>
      <c r="CV9" s="10">
        <v>197867</v>
      </c>
      <c r="CW9" s="10">
        <v>197867</v>
      </c>
      <c r="CX9" s="10">
        <v>41500</v>
      </c>
      <c r="CY9" s="10">
        <v>-8222</v>
      </c>
      <c r="CZ9" s="10">
        <v>87025</v>
      </c>
      <c r="DA9" s="10"/>
      <c r="DB9" s="10">
        <v>0</v>
      </c>
      <c r="DC9" s="10">
        <v>1444836</v>
      </c>
      <c r="DD9" s="10"/>
      <c r="DE9" s="10"/>
      <c r="DF9" s="10"/>
      <c r="DG9" s="10">
        <v>-381024</v>
      </c>
      <c r="DH9" s="10">
        <v>-381024</v>
      </c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>
        <v>2067821</v>
      </c>
      <c r="DU9" s="10"/>
      <c r="DV9" s="10"/>
      <c r="DW9" s="10"/>
      <c r="DX9" s="10"/>
      <c r="DY9" s="10"/>
      <c r="DZ9" s="10"/>
      <c r="EA9" s="10">
        <v>76273</v>
      </c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>
        <v>205480</v>
      </c>
      <c r="EV9" s="10"/>
      <c r="EW9" s="10"/>
      <c r="EX9" s="10"/>
      <c r="EY9" s="10"/>
      <c r="EZ9" s="10"/>
      <c r="FA9" s="10">
        <v>8657026</v>
      </c>
      <c r="FB9" s="10">
        <v>0</v>
      </c>
      <c r="FC9" s="10">
        <v>8657026</v>
      </c>
      <c r="FD9" s="10">
        <v>0</v>
      </c>
      <c r="FE9" s="10">
        <v>-270918</v>
      </c>
      <c r="FF9" s="10">
        <v>8386108</v>
      </c>
      <c r="FG9" s="10">
        <v>197867</v>
      </c>
      <c r="FH9" s="10">
        <v>362914</v>
      </c>
      <c r="FI9" s="10">
        <v>-372728</v>
      </c>
      <c r="FJ9" s="10">
        <v>-16845</v>
      </c>
      <c r="FK9" s="10">
        <v>14728</v>
      </c>
      <c r="FL9" s="10">
        <v>-7383</v>
      </c>
      <c r="FM9" s="10">
        <v>8564661</v>
      </c>
      <c r="FN9" s="10">
        <v>301897</v>
      </c>
      <c r="FO9" s="10">
        <v>0</v>
      </c>
      <c r="FP9" s="10">
        <v>8866558</v>
      </c>
      <c r="FQ9" s="10">
        <v>0</v>
      </c>
      <c r="FR9" s="10">
        <v>8866558</v>
      </c>
      <c r="FS9" s="10">
        <v>0</v>
      </c>
    </row>
    <row r="10" spans="1:175" x14ac:dyDescent="0.25">
      <c r="A10" s="66">
        <v>201612</v>
      </c>
      <c r="B10" s="66">
        <v>70806</v>
      </c>
      <c r="C10" s="67" t="s">
        <v>697</v>
      </c>
      <c r="D10" s="10">
        <v>685901</v>
      </c>
      <c r="E10" s="10"/>
      <c r="F10" s="10">
        <v>144140</v>
      </c>
      <c r="G10" s="10">
        <v>6402</v>
      </c>
      <c r="H10" s="10">
        <v>685901</v>
      </c>
      <c r="I10" s="10"/>
      <c r="J10" s="10">
        <v>13230914</v>
      </c>
      <c r="K10" s="10">
        <v>86020</v>
      </c>
      <c r="L10" s="10"/>
      <c r="M10" s="10">
        <v>12801246</v>
      </c>
      <c r="N10" s="10">
        <v>75</v>
      </c>
      <c r="O10" s="10">
        <v>13096100</v>
      </c>
      <c r="P10" s="10"/>
      <c r="Q10" s="10"/>
      <c r="R10" s="10">
        <v>8883686</v>
      </c>
      <c r="S10" s="10"/>
      <c r="T10" s="10">
        <v>8883686</v>
      </c>
      <c r="U10" s="10"/>
      <c r="V10" s="10">
        <v>5401759</v>
      </c>
      <c r="W10" s="10"/>
      <c r="X10" s="10">
        <v>236497</v>
      </c>
      <c r="Y10" s="10">
        <v>88330</v>
      </c>
      <c r="Z10" s="10"/>
      <c r="AA10" s="10"/>
      <c r="AB10" s="10"/>
      <c r="AC10" s="10"/>
      <c r="AD10" s="10">
        <v>-44636</v>
      </c>
      <c r="AE10" s="10"/>
      <c r="AF10" s="10">
        <v>13070822</v>
      </c>
      <c r="AG10" s="10">
        <v>3417679</v>
      </c>
      <c r="AH10" s="10"/>
      <c r="AI10" s="10">
        <v>25203</v>
      </c>
      <c r="AJ10" s="10">
        <v>188689</v>
      </c>
      <c r="AK10" s="10"/>
      <c r="AL10" s="10">
        <v>0</v>
      </c>
      <c r="AM10" s="10">
        <v>13081</v>
      </c>
      <c r="AN10" s="10"/>
      <c r="AO10" s="10">
        <v>8883686</v>
      </c>
      <c r="AP10" s="10"/>
      <c r="AQ10" s="10"/>
      <c r="AR10" s="10"/>
      <c r="AS10" s="10"/>
      <c r="AT10" s="10">
        <v>4027</v>
      </c>
      <c r="AU10" s="10">
        <v>-583</v>
      </c>
      <c r="AV10" s="10">
        <v>-1278</v>
      </c>
      <c r="AW10" s="10">
        <v>-40777</v>
      </c>
      <c r="AX10" s="10"/>
      <c r="AY10" s="10">
        <v>279221</v>
      </c>
      <c r="AZ10" s="10">
        <v>15762</v>
      </c>
      <c r="BA10" s="10">
        <v>-18</v>
      </c>
      <c r="BB10" s="10"/>
      <c r="BC10" s="10"/>
      <c r="BD10" s="10">
        <v>641</v>
      </c>
      <c r="BE10" s="10">
        <v>-113</v>
      </c>
      <c r="BF10" s="10">
        <v>68900</v>
      </c>
      <c r="BG10" s="10"/>
      <c r="BH10" s="10"/>
      <c r="BI10" s="10"/>
      <c r="BJ10" s="10">
        <v>49687</v>
      </c>
      <c r="BK10" s="10"/>
      <c r="BL10" s="10">
        <v>-113</v>
      </c>
      <c r="BM10" s="10"/>
      <c r="BN10" s="10"/>
      <c r="BO10" s="10">
        <v>80887</v>
      </c>
      <c r="BP10" s="10"/>
      <c r="BQ10" s="10">
        <v>-11728</v>
      </c>
      <c r="BR10" s="10">
        <v>33032</v>
      </c>
      <c r="BS10" s="10"/>
      <c r="BT10" s="10"/>
      <c r="BU10" s="10">
        <v>13230914</v>
      </c>
      <c r="BV10" s="10">
        <v>-53034</v>
      </c>
      <c r="BW10" s="10">
        <v>-144434</v>
      </c>
      <c r="BX10" s="10"/>
      <c r="BY10" s="10">
        <v>15762</v>
      </c>
      <c r="BZ10" s="10"/>
      <c r="CA10" s="10">
        <v>319998</v>
      </c>
      <c r="CB10" s="10"/>
      <c r="CC10" s="10">
        <v>-246</v>
      </c>
      <c r="CD10" s="10">
        <v>1888</v>
      </c>
      <c r="CE10" s="10">
        <v>17101</v>
      </c>
      <c r="CF10" s="10">
        <v>-2786</v>
      </c>
      <c r="CG10" s="10">
        <v>959216</v>
      </c>
      <c r="CH10" s="10"/>
      <c r="CI10" s="10">
        <v>17101</v>
      </c>
      <c r="CJ10" s="10">
        <v>415</v>
      </c>
      <c r="CK10" s="10">
        <v>15931</v>
      </c>
      <c r="CL10" s="10"/>
      <c r="CM10" s="10">
        <v>685</v>
      </c>
      <c r="CN10" s="10"/>
      <c r="CO10" s="10">
        <v>920421</v>
      </c>
      <c r="CP10" s="10">
        <v>-576922</v>
      </c>
      <c r="CQ10" s="10">
        <v>-576922</v>
      </c>
      <c r="CR10" s="10">
        <v>7151</v>
      </c>
      <c r="CS10" s="10"/>
      <c r="CT10" s="10">
        <v>-211332</v>
      </c>
      <c r="CU10" s="10">
        <v>-11355</v>
      </c>
      <c r="CV10" s="10">
        <v>374844</v>
      </c>
      <c r="CW10" s="10">
        <v>374844</v>
      </c>
      <c r="CX10" s="10">
        <v>86020</v>
      </c>
      <c r="CY10" s="10">
        <v>-10714</v>
      </c>
      <c r="CZ10" s="10">
        <v>251681</v>
      </c>
      <c r="DA10" s="10"/>
      <c r="DB10" s="10"/>
      <c r="DC10" s="10">
        <v>3455913</v>
      </c>
      <c r="DD10" s="10"/>
      <c r="DE10" s="10"/>
      <c r="DF10" s="10"/>
      <c r="DG10" s="10">
        <v>-268724</v>
      </c>
      <c r="DH10" s="10">
        <v>-268724</v>
      </c>
      <c r="DI10" s="10"/>
      <c r="DJ10" s="10"/>
      <c r="DK10" s="10"/>
      <c r="DL10" s="10">
        <v>1888</v>
      </c>
      <c r="DM10" s="10"/>
      <c r="DN10" s="10">
        <v>428</v>
      </c>
      <c r="DO10" s="10">
        <v>-1508</v>
      </c>
      <c r="DP10" s="10"/>
      <c r="DQ10" s="10">
        <v>-583</v>
      </c>
      <c r="DR10" s="10"/>
      <c r="DS10" s="10">
        <v>162159</v>
      </c>
      <c r="DT10" s="10">
        <v>3319768</v>
      </c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>
        <v>0</v>
      </c>
      <c r="EN10" s="10"/>
      <c r="EO10" s="10"/>
      <c r="EP10" s="10"/>
      <c r="EQ10" s="10"/>
      <c r="ER10" s="10"/>
      <c r="ES10" s="10"/>
      <c r="ET10" s="10"/>
      <c r="EU10" s="10"/>
      <c r="EV10" s="10"/>
      <c r="EW10" s="10">
        <v>12122</v>
      </c>
      <c r="EX10" s="10"/>
      <c r="EY10" s="10"/>
      <c r="EZ10" s="10"/>
      <c r="FA10" s="10">
        <v>8299725</v>
      </c>
      <c r="FB10" s="10">
        <v>0</v>
      </c>
      <c r="FC10" s="10">
        <v>8299725</v>
      </c>
      <c r="FD10" s="10">
        <v>0</v>
      </c>
      <c r="FE10" s="10">
        <v>-52334</v>
      </c>
      <c r="FF10" s="10">
        <v>8247391</v>
      </c>
      <c r="FG10" s="10">
        <v>356092</v>
      </c>
      <c r="FH10" s="10">
        <v>300459</v>
      </c>
      <c r="FI10" s="10">
        <v>-239689</v>
      </c>
      <c r="FJ10" s="10">
        <v>-10240</v>
      </c>
      <c r="FK10" s="10">
        <v>15949</v>
      </c>
      <c r="FL10" s="10">
        <v>0</v>
      </c>
      <c r="FM10" s="10">
        <v>8669962</v>
      </c>
      <c r="FN10" s="10">
        <v>44524</v>
      </c>
      <c r="FO10" s="10">
        <v>162159</v>
      </c>
      <c r="FP10" s="10">
        <v>8876645</v>
      </c>
      <c r="FQ10" s="10">
        <v>0</v>
      </c>
      <c r="FR10" s="10">
        <v>8876645</v>
      </c>
      <c r="FS10" s="10">
        <v>0</v>
      </c>
    </row>
    <row r="11" spans="1:175" x14ac:dyDescent="0.25">
      <c r="A11" s="66">
        <v>201612</v>
      </c>
      <c r="B11" s="66">
        <v>70727</v>
      </c>
      <c r="C11" s="67" t="s">
        <v>698</v>
      </c>
      <c r="D11" s="10">
        <v>380295</v>
      </c>
      <c r="E11" s="10">
        <v>0</v>
      </c>
      <c r="F11" s="10">
        <v>364710</v>
      </c>
      <c r="G11" s="10">
        <v>0</v>
      </c>
      <c r="H11" s="10">
        <v>380295</v>
      </c>
      <c r="I11" s="10">
        <v>10408601</v>
      </c>
      <c r="J11" s="10">
        <v>56639615</v>
      </c>
      <c r="K11" s="10">
        <v>5606</v>
      </c>
      <c r="L11" s="10">
        <v>5606</v>
      </c>
      <c r="M11" s="10">
        <v>2865795</v>
      </c>
      <c r="N11" s="10">
        <v>637331</v>
      </c>
      <c r="O11" s="10">
        <v>55546898</v>
      </c>
      <c r="P11" s="10">
        <v>0</v>
      </c>
      <c r="Q11" s="10">
        <v>0</v>
      </c>
      <c r="R11" s="10">
        <v>39688115</v>
      </c>
      <c r="S11" s="10">
        <v>90202</v>
      </c>
      <c r="T11" s="10">
        <v>39688115</v>
      </c>
      <c r="U11" s="10">
        <v>0</v>
      </c>
      <c r="V11" s="10">
        <v>19186254</v>
      </c>
      <c r="W11" s="10">
        <v>0</v>
      </c>
      <c r="X11" s="10">
        <v>7424278</v>
      </c>
      <c r="Y11" s="10">
        <v>2194025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30015709</v>
      </c>
      <c r="AG11" s="10">
        <v>9044180</v>
      </c>
      <c r="AH11" s="10">
        <v>0</v>
      </c>
      <c r="AI11" s="10">
        <v>24893858</v>
      </c>
      <c r="AJ11" s="10">
        <v>6465944</v>
      </c>
      <c r="AK11" s="10">
        <v>0</v>
      </c>
      <c r="AL11" s="10">
        <v>21396704</v>
      </c>
      <c r="AM11" s="10">
        <v>2885055</v>
      </c>
      <c r="AN11" s="10">
        <v>0</v>
      </c>
      <c r="AO11" s="10">
        <v>39688115</v>
      </c>
      <c r="AP11" s="10">
        <v>0</v>
      </c>
      <c r="AQ11" s="10">
        <v>0</v>
      </c>
      <c r="AR11" s="10">
        <v>0</v>
      </c>
      <c r="AS11" s="10">
        <v>0</v>
      </c>
      <c r="AT11" s="10">
        <v>4865543</v>
      </c>
      <c r="AU11" s="10">
        <v>0</v>
      </c>
      <c r="AV11" s="10"/>
      <c r="AW11" s="10">
        <v>-100288</v>
      </c>
      <c r="AX11" s="10">
        <v>739447</v>
      </c>
      <c r="AY11" s="10">
        <v>566060</v>
      </c>
      <c r="AZ11" s="10">
        <v>298411</v>
      </c>
      <c r="BA11" s="10">
        <v>21243</v>
      </c>
      <c r="BB11" s="10">
        <v>0</v>
      </c>
      <c r="BC11" s="10">
        <v>0</v>
      </c>
      <c r="BD11" s="10">
        <v>0</v>
      </c>
      <c r="BE11" s="10"/>
      <c r="BF11" s="10">
        <v>0</v>
      </c>
      <c r="BG11" s="10"/>
      <c r="BH11" s="10">
        <v>201616</v>
      </c>
      <c r="BI11" s="10">
        <v>0</v>
      </c>
      <c r="BJ11" s="10">
        <v>1324227</v>
      </c>
      <c r="BK11" s="10">
        <v>3296</v>
      </c>
      <c r="BL11" s="10"/>
      <c r="BM11" s="10"/>
      <c r="BN11" s="10"/>
      <c r="BO11" s="10">
        <v>3763799</v>
      </c>
      <c r="BP11" s="10">
        <v>0</v>
      </c>
      <c r="BQ11" s="10">
        <v>-115257</v>
      </c>
      <c r="BR11" s="10">
        <v>788700</v>
      </c>
      <c r="BS11" s="10">
        <v>0</v>
      </c>
      <c r="BT11" s="10">
        <v>0</v>
      </c>
      <c r="BU11" s="10">
        <v>56639615</v>
      </c>
      <c r="BV11" s="10">
        <v>-68538</v>
      </c>
      <c r="BW11" s="10">
        <v>-586650</v>
      </c>
      <c r="BX11" s="10">
        <v>0</v>
      </c>
      <c r="BY11" s="10">
        <v>96795</v>
      </c>
      <c r="BZ11" s="10">
        <v>86906</v>
      </c>
      <c r="CA11" s="10">
        <v>666348</v>
      </c>
      <c r="CB11" s="10">
        <v>0</v>
      </c>
      <c r="CC11" s="10">
        <v>-41155</v>
      </c>
      <c r="CD11" s="10"/>
      <c r="CE11" s="10">
        <v>9390</v>
      </c>
      <c r="CF11" s="10"/>
      <c r="CG11" s="10">
        <v>3878603</v>
      </c>
      <c r="CH11" s="10">
        <v>426</v>
      </c>
      <c r="CI11" s="10">
        <v>9390</v>
      </c>
      <c r="CJ11" s="10">
        <v>1620210</v>
      </c>
      <c r="CK11" s="10">
        <v>10990</v>
      </c>
      <c r="CL11" s="10">
        <v>6037083</v>
      </c>
      <c r="CM11" s="10">
        <v>410413</v>
      </c>
      <c r="CN11" s="10">
        <v>0</v>
      </c>
      <c r="CO11" s="10">
        <v>658922</v>
      </c>
      <c r="CP11" s="10">
        <v>-3048583</v>
      </c>
      <c r="CQ11" s="10">
        <v>-3048583</v>
      </c>
      <c r="CR11" s="10">
        <v>12545</v>
      </c>
      <c r="CS11" s="10"/>
      <c r="CT11" s="10">
        <v>-566060</v>
      </c>
      <c r="CU11" s="10">
        <v>-23776</v>
      </c>
      <c r="CV11" s="10">
        <v>1709874</v>
      </c>
      <c r="CW11" s="10">
        <v>1709874</v>
      </c>
      <c r="CX11" s="10">
        <v>0</v>
      </c>
      <c r="CY11" s="10">
        <v>-23776</v>
      </c>
      <c r="CZ11" s="10">
        <v>666348</v>
      </c>
      <c r="DA11" s="10">
        <v>0</v>
      </c>
      <c r="DB11" s="10">
        <v>0</v>
      </c>
      <c r="DC11" s="10">
        <v>9044180</v>
      </c>
      <c r="DD11" s="10"/>
      <c r="DE11" s="10"/>
      <c r="DF11" s="10"/>
      <c r="DG11" s="10">
        <v>-1294870</v>
      </c>
      <c r="DH11" s="10">
        <v>-1294870</v>
      </c>
      <c r="DI11" s="10"/>
      <c r="DJ11" s="10">
        <v>0</v>
      </c>
      <c r="DK11" s="10"/>
      <c r="DL11" s="10"/>
      <c r="DM11" s="10"/>
      <c r="DN11" s="10"/>
      <c r="DO11" s="10"/>
      <c r="DP11" s="10"/>
      <c r="DQ11" s="10"/>
      <c r="DR11" s="10">
        <v>0</v>
      </c>
      <c r="DS11" s="10">
        <v>1959265</v>
      </c>
      <c r="DT11" s="10">
        <v>18170341</v>
      </c>
      <c r="DU11" s="10">
        <v>0</v>
      </c>
      <c r="DV11" s="10">
        <v>0</v>
      </c>
      <c r="DW11" s="10">
        <v>0</v>
      </c>
      <c r="DX11" s="10">
        <v>0</v>
      </c>
      <c r="DY11" s="10">
        <v>0</v>
      </c>
      <c r="DZ11" s="10">
        <v>0</v>
      </c>
      <c r="EA11" s="10">
        <v>474061</v>
      </c>
      <c r="EB11" s="10">
        <v>0</v>
      </c>
      <c r="EC11" s="10">
        <v>0</v>
      </c>
      <c r="ED11" s="10">
        <v>0</v>
      </c>
      <c r="EE11" s="10">
        <v>0</v>
      </c>
      <c r="EF11" s="10">
        <v>0</v>
      </c>
      <c r="EG11" s="10">
        <v>0</v>
      </c>
      <c r="EH11" s="10">
        <v>0</v>
      </c>
      <c r="EI11" s="10">
        <v>0</v>
      </c>
      <c r="EJ11" s="10">
        <v>0</v>
      </c>
      <c r="EK11" s="10">
        <v>0</v>
      </c>
      <c r="EL11" s="10">
        <v>0</v>
      </c>
      <c r="EM11" s="10">
        <v>612099</v>
      </c>
      <c r="EN11" s="10">
        <v>28873</v>
      </c>
      <c r="EO11" s="10">
        <v>0</v>
      </c>
      <c r="EP11" s="10">
        <v>0</v>
      </c>
      <c r="EQ11" s="10"/>
      <c r="ER11" s="10">
        <v>0</v>
      </c>
      <c r="ES11" s="10"/>
      <c r="ET11" s="10">
        <v>0</v>
      </c>
      <c r="EU11" s="10">
        <v>372255</v>
      </c>
      <c r="EV11" s="10">
        <v>0</v>
      </c>
      <c r="EW11" s="10">
        <v>0</v>
      </c>
      <c r="EX11" s="10">
        <v>0</v>
      </c>
      <c r="EY11" s="10">
        <v>0</v>
      </c>
      <c r="EZ11" s="10">
        <v>0</v>
      </c>
      <c r="FA11" s="10">
        <v>36639531</v>
      </c>
      <c r="FB11" s="10">
        <v>0</v>
      </c>
      <c r="FC11" s="10">
        <v>36639531</v>
      </c>
      <c r="FD11" s="10">
        <v>-765708</v>
      </c>
      <c r="FE11" s="10">
        <v>-4384125</v>
      </c>
      <c r="FF11" s="10">
        <v>31489698</v>
      </c>
      <c r="FG11" s="10">
        <v>1709874</v>
      </c>
      <c r="FH11" s="10">
        <v>1412017</v>
      </c>
      <c r="FI11" s="10">
        <v>-1294870</v>
      </c>
      <c r="FJ11" s="10">
        <v>-27775</v>
      </c>
      <c r="FK11" s="10">
        <v>-45360</v>
      </c>
      <c r="FL11" s="10">
        <v>45258</v>
      </c>
      <c r="FM11" s="10">
        <v>33288842</v>
      </c>
      <c r="FN11" s="10">
        <v>4440006</v>
      </c>
      <c r="FO11" s="10">
        <v>1959265</v>
      </c>
      <c r="FP11" s="10">
        <v>39688113</v>
      </c>
      <c r="FQ11" s="10">
        <v>0</v>
      </c>
      <c r="FR11" s="10">
        <v>39688113</v>
      </c>
      <c r="FS11" s="10">
        <v>0</v>
      </c>
    </row>
    <row r="12" spans="1:175" x14ac:dyDescent="0.25">
      <c r="A12" s="66">
        <v>201612</v>
      </c>
      <c r="B12" s="66">
        <v>70857</v>
      </c>
      <c r="C12" s="67" t="s">
        <v>699</v>
      </c>
      <c r="D12" s="10">
        <v>813355</v>
      </c>
      <c r="E12" s="10">
        <v>0</v>
      </c>
      <c r="F12" s="10">
        <v>932892</v>
      </c>
      <c r="G12" s="10">
        <v>0</v>
      </c>
      <c r="H12" s="10">
        <v>813355</v>
      </c>
      <c r="I12" s="10">
        <v>22776904</v>
      </c>
      <c r="J12" s="10">
        <v>126995000</v>
      </c>
      <c r="K12" s="10">
        <v>17974</v>
      </c>
      <c r="L12" s="10">
        <v>17974</v>
      </c>
      <c r="M12" s="10">
        <v>6347894</v>
      </c>
      <c r="N12" s="10">
        <v>2854278</v>
      </c>
      <c r="O12" s="10">
        <v>125151421</v>
      </c>
      <c r="P12" s="10">
        <v>0</v>
      </c>
      <c r="Q12" s="10">
        <v>0</v>
      </c>
      <c r="R12" s="10">
        <v>88677320</v>
      </c>
      <c r="S12" s="10">
        <v>214122</v>
      </c>
      <c r="T12" s="10">
        <v>88677320</v>
      </c>
      <c r="U12" s="10">
        <v>0</v>
      </c>
      <c r="V12" s="10">
        <v>41083698</v>
      </c>
      <c r="W12" s="10">
        <v>6576</v>
      </c>
      <c r="X12" s="10">
        <v>16585469</v>
      </c>
      <c r="Y12" s="10">
        <v>4904333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65840158</v>
      </c>
      <c r="AG12" s="10">
        <v>20679600</v>
      </c>
      <c r="AH12" s="10">
        <v>0</v>
      </c>
      <c r="AI12" s="10">
        <v>56456985</v>
      </c>
      <c r="AJ12" s="10">
        <v>14466038</v>
      </c>
      <c r="AK12" s="10">
        <v>0</v>
      </c>
      <c r="AL12" s="10">
        <v>47313020</v>
      </c>
      <c r="AM12" s="10">
        <v>7336673</v>
      </c>
      <c r="AN12" s="10">
        <v>0</v>
      </c>
      <c r="AO12" s="10">
        <v>88677320</v>
      </c>
      <c r="AP12" s="10">
        <v>0</v>
      </c>
      <c r="AQ12" s="10">
        <v>0</v>
      </c>
      <c r="AR12" s="10">
        <v>0</v>
      </c>
      <c r="AS12" s="10">
        <v>0</v>
      </c>
      <c r="AT12" s="10">
        <v>10741668</v>
      </c>
      <c r="AU12" s="10">
        <v>0</v>
      </c>
      <c r="AV12" s="10"/>
      <c r="AW12" s="10">
        <v>-242826</v>
      </c>
      <c r="AX12" s="10">
        <v>993547</v>
      </c>
      <c r="AY12" s="10">
        <v>1370262</v>
      </c>
      <c r="AZ12" s="10">
        <v>674109</v>
      </c>
      <c r="BA12" s="10">
        <v>83169</v>
      </c>
      <c r="BB12" s="10">
        <v>0</v>
      </c>
      <c r="BC12" s="10">
        <v>0</v>
      </c>
      <c r="BD12" s="10">
        <v>0</v>
      </c>
      <c r="BE12" s="10"/>
      <c r="BF12" s="10">
        <v>2</v>
      </c>
      <c r="BG12" s="10"/>
      <c r="BH12" s="10">
        <v>461067</v>
      </c>
      <c r="BI12" s="10">
        <v>0</v>
      </c>
      <c r="BJ12" s="10">
        <v>2830378</v>
      </c>
      <c r="BK12" s="10">
        <v>19173</v>
      </c>
      <c r="BL12" s="10"/>
      <c r="BM12" s="10"/>
      <c r="BN12" s="10"/>
      <c r="BO12" s="10">
        <v>8395142</v>
      </c>
      <c r="BP12" s="10">
        <v>0</v>
      </c>
      <c r="BQ12" s="10">
        <v>-333514</v>
      </c>
      <c r="BR12" s="10">
        <v>1151496</v>
      </c>
      <c r="BS12" s="10">
        <v>0</v>
      </c>
      <c r="BT12" s="10">
        <v>0</v>
      </c>
      <c r="BU12" s="10">
        <v>126995000</v>
      </c>
      <c r="BV12" s="10">
        <v>-149166</v>
      </c>
      <c r="BW12" s="10">
        <v>-1391579</v>
      </c>
      <c r="BX12" s="10">
        <v>0</v>
      </c>
      <c r="BY12" s="10">
        <v>213042</v>
      </c>
      <c r="BZ12" s="10">
        <v>194949</v>
      </c>
      <c r="CA12" s="10">
        <v>1613088</v>
      </c>
      <c r="CB12" s="10">
        <v>0</v>
      </c>
      <c r="CC12" s="10">
        <v>-77918</v>
      </c>
      <c r="CD12" s="10"/>
      <c r="CE12" s="10">
        <v>30108</v>
      </c>
      <c r="CF12" s="10"/>
      <c r="CG12" s="10">
        <v>9196117</v>
      </c>
      <c r="CH12" s="10">
        <v>406</v>
      </c>
      <c r="CI12" s="10">
        <v>30108</v>
      </c>
      <c r="CJ12" s="10">
        <v>4203252</v>
      </c>
      <c r="CK12" s="10">
        <v>35264</v>
      </c>
      <c r="CL12" s="10">
        <v>12726683</v>
      </c>
      <c r="CM12" s="10">
        <v>898622</v>
      </c>
      <c r="CN12" s="10">
        <v>0</v>
      </c>
      <c r="CO12" s="10">
        <v>1592128</v>
      </c>
      <c r="CP12" s="10">
        <v>-7388020</v>
      </c>
      <c r="CQ12" s="10">
        <v>-7388020</v>
      </c>
      <c r="CR12" s="10">
        <v>25134</v>
      </c>
      <c r="CS12" s="10"/>
      <c r="CT12" s="10">
        <v>-1370260</v>
      </c>
      <c r="CU12" s="10">
        <v>-50313</v>
      </c>
      <c r="CV12" s="10">
        <v>3747823</v>
      </c>
      <c r="CW12" s="10">
        <v>3747823</v>
      </c>
      <c r="CX12" s="10">
        <v>0</v>
      </c>
      <c r="CY12" s="10">
        <v>-50313</v>
      </c>
      <c r="CZ12" s="10">
        <v>1613086</v>
      </c>
      <c r="DA12" s="10">
        <v>0</v>
      </c>
      <c r="DB12" s="10">
        <v>0</v>
      </c>
      <c r="DC12" s="10">
        <v>20679600</v>
      </c>
      <c r="DD12" s="10"/>
      <c r="DE12" s="10"/>
      <c r="DF12" s="10"/>
      <c r="DG12" s="10">
        <v>-2594600</v>
      </c>
      <c r="DH12" s="10">
        <v>-2594600</v>
      </c>
      <c r="DI12" s="10"/>
      <c r="DJ12" s="10">
        <v>0</v>
      </c>
      <c r="DK12" s="10"/>
      <c r="DL12" s="10"/>
      <c r="DM12" s="10"/>
      <c r="DN12" s="10"/>
      <c r="DO12" s="10"/>
      <c r="DP12" s="10"/>
      <c r="DQ12" s="10"/>
      <c r="DR12" s="10">
        <v>0</v>
      </c>
      <c r="DS12" s="10">
        <v>6153975</v>
      </c>
      <c r="DT12" s="10">
        <v>40633942</v>
      </c>
      <c r="DU12" s="10">
        <v>0</v>
      </c>
      <c r="DV12" s="10">
        <v>0</v>
      </c>
      <c r="DW12" s="10">
        <v>0</v>
      </c>
      <c r="DX12" s="10">
        <v>0</v>
      </c>
      <c r="DY12" s="10">
        <v>0</v>
      </c>
      <c r="DZ12" s="10">
        <v>0</v>
      </c>
      <c r="EA12" s="10">
        <v>1127091</v>
      </c>
      <c r="EB12" s="10">
        <v>0</v>
      </c>
      <c r="EC12" s="10">
        <v>0</v>
      </c>
      <c r="ED12" s="10">
        <v>0</v>
      </c>
      <c r="EE12" s="10">
        <v>0</v>
      </c>
      <c r="EF12" s="10">
        <v>0</v>
      </c>
      <c r="EG12" s="10">
        <v>0</v>
      </c>
      <c r="EH12" s="10">
        <v>0</v>
      </c>
      <c r="EI12" s="10">
        <v>0</v>
      </c>
      <c r="EJ12" s="10">
        <v>0</v>
      </c>
      <c r="EK12" s="10">
        <v>0</v>
      </c>
      <c r="EL12" s="10">
        <v>0</v>
      </c>
      <c r="EM12" s="10">
        <v>1807292</v>
      </c>
      <c r="EN12" s="10">
        <v>92577</v>
      </c>
      <c r="EO12" s="10">
        <v>0</v>
      </c>
      <c r="EP12" s="10">
        <v>0</v>
      </c>
      <c r="EQ12" s="10"/>
      <c r="ER12" s="10">
        <v>0</v>
      </c>
      <c r="ES12" s="10"/>
      <c r="ET12" s="10">
        <v>0</v>
      </c>
      <c r="EU12" s="10">
        <v>805705</v>
      </c>
      <c r="EV12" s="10">
        <v>0</v>
      </c>
      <c r="EW12" s="10">
        <v>0</v>
      </c>
      <c r="EX12" s="10">
        <v>0</v>
      </c>
      <c r="EY12" s="10">
        <v>0</v>
      </c>
      <c r="EZ12" s="10">
        <v>0</v>
      </c>
      <c r="FA12" s="10">
        <v>81289300</v>
      </c>
      <c r="FB12" s="10">
        <v>0</v>
      </c>
      <c r="FC12" s="10">
        <v>81289300</v>
      </c>
      <c r="FD12" s="10">
        <v>-2671769</v>
      </c>
      <c r="FE12" s="10">
        <v>-9017012</v>
      </c>
      <c r="FF12" s="10">
        <v>69600519</v>
      </c>
      <c r="FG12" s="10">
        <v>3747823</v>
      </c>
      <c r="FH12" s="10">
        <v>3125344</v>
      </c>
      <c r="FI12" s="10">
        <v>-2594600</v>
      </c>
      <c r="FJ12" s="10">
        <v>-61268</v>
      </c>
      <c r="FK12" s="10">
        <v>-75014</v>
      </c>
      <c r="FL12" s="10">
        <v>100829</v>
      </c>
      <c r="FM12" s="10">
        <v>73843633</v>
      </c>
      <c r="FN12" s="10">
        <v>8679713</v>
      </c>
      <c r="FO12" s="10">
        <v>6153975</v>
      </c>
      <c r="FP12" s="10">
        <v>88677321</v>
      </c>
      <c r="FQ12" s="10">
        <v>0</v>
      </c>
      <c r="FR12" s="10">
        <v>88677321</v>
      </c>
      <c r="FS12" s="10">
        <v>0</v>
      </c>
    </row>
    <row r="13" spans="1:175" x14ac:dyDescent="0.25">
      <c r="A13" s="66">
        <v>201612</v>
      </c>
      <c r="B13" s="66">
        <v>70742</v>
      </c>
      <c r="C13" s="67" t="s">
        <v>700</v>
      </c>
      <c r="D13" s="10">
        <v>0</v>
      </c>
      <c r="E13" s="10">
        <v>0</v>
      </c>
      <c r="F13" s="10">
        <v>123964</v>
      </c>
      <c r="G13" s="10"/>
      <c r="H13" s="10">
        <v>0</v>
      </c>
      <c r="I13" s="10">
        <v>4045179</v>
      </c>
      <c r="J13" s="10">
        <v>16723968</v>
      </c>
      <c r="K13" s="10">
        <v>68349</v>
      </c>
      <c r="L13" s="10">
        <v>46017</v>
      </c>
      <c r="M13" s="10">
        <v>57385</v>
      </c>
      <c r="N13" s="10">
        <v>0</v>
      </c>
      <c r="O13" s="10">
        <v>4454569</v>
      </c>
      <c r="P13" s="10">
        <v>12088415</v>
      </c>
      <c r="Q13" s="10">
        <v>11984032</v>
      </c>
      <c r="R13" s="10">
        <v>3394974</v>
      </c>
      <c r="S13" s="10">
        <v>0</v>
      </c>
      <c r="T13" s="10">
        <v>15379006</v>
      </c>
      <c r="U13" s="10"/>
      <c r="V13" s="10">
        <v>3394974</v>
      </c>
      <c r="W13" s="10"/>
      <c r="X13" s="10">
        <v>366420</v>
      </c>
      <c r="Y13" s="10">
        <v>207807</v>
      </c>
      <c r="Z13" s="10">
        <v>0</v>
      </c>
      <c r="AA13" s="10">
        <v>0</v>
      </c>
      <c r="AB13" s="10"/>
      <c r="AC13" s="10">
        <v>0</v>
      </c>
      <c r="AD13" s="10"/>
      <c r="AE13" s="10">
        <v>0</v>
      </c>
      <c r="AF13" s="10">
        <v>4438248</v>
      </c>
      <c r="AG13" s="10">
        <v>978542</v>
      </c>
      <c r="AH13" s="10"/>
      <c r="AI13" s="10">
        <v>16321</v>
      </c>
      <c r="AJ13" s="10">
        <v>136003</v>
      </c>
      <c r="AK13" s="10">
        <v>0</v>
      </c>
      <c r="AL13" s="10">
        <v>16321</v>
      </c>
      <c r="AM13" s="10">
        <v>0</v>
      </c>
      <c r="AN13" s="10">
        <v>0</v>
      </c>
      <c r="AO13" s="10">
        <v>15379006</v>
      </c>
      <c r="AP13" s="10">
        <v>0</v>
      </c>
      <c r="AQ13" s="10">
        <v>22332</v>
      </c>
      <c r="AR13" s="10">
        <v>11984032</v>
      </c>
      <c r="AS13" s="10"/>
      <c r="AT13" s="10">
        <v>34649</v>
      </c>
      <c r="AU13" s="10"/>
      <c r="AV13" s="10"/>
      <c r="AW13" s="10">
        <v>-8130</v>
      </c>
      <c r="AX13" s="10"/>
      <c r="AY13" s="10">
        <v>7689</v>
      </c>
      <c r="AZ13" s="10">
        <v>81739</v>
      </c>
      <c r="BA13" s="10">
        <v>0</v>
      </c>
      <c r="BB13" s="10"/>
      <c r="BC13" s="10"/>
      <c r="BD13" s="10"/>
      <c r="BE13" s="10"/>
      <c r="BF13" s="10">
        <v>-7455</v>
      </c>
      <c r="BG13" s="10"/>
      <c r="BH13" s="10">
        <v>39207</v>
      </c>
      <c r="BI13" s="10"/>
      <c r="BJ13" s="10">
        <v>706436</v>
      </c>
      <c r="BK13" s="10"/>
      <c r="BL13" s="10"/>
      <c r="BM13" s="10"/>
      <c r="BN13" s="10"/>
      <c r="BO13" s="10">
        <v>192894</v>
      </c>
      <c r="BP13" s="10">
        <v>0</v>
      </c>
      <c r="BQ13" s="10">
        <v>-35996</v>
      </c>
      <c r="BR13" s="10">
        <v>14651</v>
      </c>
      <c r="BS13" s="10">
        <v>-203</v>
      </c>
      <c r="BT13" s="10">
        <v>0</v>
      </c>
      <c r="BU13" s="10">
        <v>16723968</v>
      </c>
      <c r="BV13" s="10">
        <v>0</v>
      </c>
      <c r="BW13" s="10">
        <v>-154497</v>
      </c>
      <c r="BX13" s="10"/>
      <c r="BY13" s="10">
        <v>42532</v>
      </c>
      <c r="BZ13" s="10"/>
      <c r="CA13" s="10">
        <v>15819</v>
      </c>
      <c r="CB13" s="10"/>
      <c r="CC13" s="10">
        <v>-14</v>
      </c>
      <c r="CD13" s="10"/>
      <c r="CE13" s="10">
        <v>7996</v>
      </c>
      <c r="CF13" s="10"/>
      <c r="CG13" s="10">
        <v>1014254</v>
      </c>
      <c r="CH13" s="10"/>
      <c r="CI13" s="10">
        <v>7996</v>
      </c>
      <c r="CJ13" s="10">
        <v>6301</v>
      </c>
      <c r="CK13" s="10">
        <v>6655</v>
      </c>
      <c r="CL13" s="10">
        <v>6787</v>
      </c>
      <c r="CM13" s="10">
        <v>0</v>
      </c>
      <c r="CN13" s="10">
        <v>0</v>
      </c>
      <c r="CO13" s="10">
        <v>337527</v>
      </c>
      <c r="CP13" s="10">
        <v>-477055</v>
      </c>
      <c r="CQ13" s="10">
        <v>-477055</v>
      </c>
      <c r="CR13" s="10">
        <v>0</v>
      </c>
      <c r="CS13" s="10"/>
      <c r="CT13" s="10">
        <v>-15144</v>
      </c>
      <c r="CU13" s="10">
        <v>-11985</v>
      </c>
      <c r="CV13" s="10">
        <v>384551</v>
      </c>
      <c r="CW13" s="10">
        <v>384348</v>
      </c>
      <c r="CX13" s="10"/>
      <c r="CY13" s="10">
        <v>-11985</v>
      </c>
      <c r="CZ13" s="10">
        <v>23274</v>
      </c>
      <c r="DA13" s="10"/>
      <c r="DB13" s="10">
        <v>14665</v>
      </c>
      <c r="DC13" s="10">
        <v>978542</v>
      </c>
      <c r="DD13" s="10"/>
      <c r="DE13" s="10"/>
      <c r="DF13" s="10"/>
      <c r="DG13" s="10">
        <v>-762041</v>
      </c>
      <c r="DH13" s="10">
        <v>-762041</v>
      </c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>
        <v>0</v>
      </c>
      <c r="EB13" s="10">
        <v>16245</v>
      </c>
      <c r="EC13" s="10"/>
      <c r="ED13" s="10"/>
      <c r="EE13" s="10">
        <v>0</v>
      </c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>
        <v>14901951</v>
      </c>
      <c r="FB13" s="10">
        <v>14665</v>
      </c>
      <c r="FC13" s="10">
        <v>14916616</v>
      </c>
      <c r="FD13" s="10">
        <v>-29564</v>
      </c>
      <c r="FE13" s="10">
        <v>-1082060</v>
      </c>
      <c r="FF13" s="10">
        <v>13804992</v>
      </c>
      <c r="FG13" s="10">
        <v>384551</v>
      </c>
      <c r="FH13" s="10">
        <v>675895</v>
      </c>
      <c r="FI13" s="10">
        <v>-762041</v>
      </c>
      <c r="FJ13" s="10">
        <v>-13486</v>
      </c>
      <c r="FK13" s="10">
        <v>50991</v>
      </c>
      <c r="FL13" s="10">
        <v>24710</v>
      </c>
      <c r="FM13" s="10">
        <v>14165612</v>
      </c>
      <c r="FN13" s="10">
        <v>1192563</v>
      </c>
      <c r="FO13" s="10">
        <v>20831</v>
      </c>
      <c r="FP13" s="10">
        <v>15379006</v>
      </c>
      <c r="FQ13" s="10">
        <v>0</v>
      </c>
      <c r="FR13" s="10">
        <v>15379006</v>
      </c>
      <c r="FS13" s="10">
        <v>0</v>
      </c>
    </row>
    <row r="14" spans="1:175" x14ac:dyDescent="0.25">
      <c r="A14" s="66">
        <v>201612</v>
      </c>
      <c r="B14" s="66">
        <v>71046</v>
      </c>
      <c r="C14" s="67" t="s">
        <v>1257</v>
      </c>
      <c r="D14" s="10">
        <v>0</v>
      </c>
      <c r="E14" s="10">
        <v>0</v>
      </c>
      <c r="F14" s="10">
        <v>432811</v>
      </c>
      <c r="G14" s="10">
        <v>0</v>
      </c>
      <c r="H14" s="10">
        <v>0</v>
      </c>
      <c r="I14" s="10">
        <v>2367404</v>
      </c>
      <c r="J14" s="10">
        <v>63222193</v>
      </c>
      <c r="K14" s="10">
        <v>263103</v>
      </c>
      <c r="L14" s="10">
        <v>173001</v>
      </c>
      <c r="M14" s="10">
        <v>4470638</v>
      </c>
      <c r="N14" s="10">
        <v>44908</v>
      </c>
      <c r="O14" s="10">
        <v>8425746</v>
      </c>
      <c r="P14" s="10">
        <v>54350559</v>
      </c>
      <c r="Q14" s="10">
        <v>51066222</v>
      </c>
      <c r="R14" s="10">
        <v>3933291</v>
      </c>
      <c r="S14" s="10">
        <v>0</v>
      </c>
      <c r="T14" s="10">
        <v>54999513</v>
      </c>
      <c r="U14" s="10">
        <v>0</v>
      </c>
      <c r="V14" s="10">
        <v>2428256</v>
      </c>
      <c r="W14" s="10">
        <v>0</v>
      </c>
      <c r="X14" s="10">
        <v>4481805</v>
      </c>
      <c r="Y14" s="10">
        <v>3997686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7996461</v>
      </c>
      <c r="AG14" s="10">
        <v>3728008</v>
      </c>
      <c r="AH14" s="10">
        <v>0</v>
      </c>
      <c r="AI14" s="10">
        <v>384377</v>
      </c>
      <c r="AJ14" s="10">
        <v>547107</v>
      </c>
      <c r="AK14" s="10">
        <v>1282</v>
      </c>
      <c r="AL14" s="10">
        <v>185698</v>
      </c>
      <c r="AM14" s="10">
        <v>122389</v>
      </c>
      <c r="AN14" s="10">
        <v>0</v>
      </c>
      <c r="AO14" s="10">
        <v>54999513</v>
      </c>
      <c r="AP14" s="10">
        <v>1282</v>
      </c>
      <c r="AQ14" s="10">
        <v>0</v>
      </c>
      <c r="AR14" s="10">
        <v>51066222</v>
      </c>
      <c r="AS14" s="10">
        <v>0</v>
      </c>
      <c r="AT14" s="10">
        <v>51308</v>
      </c>
      <c r="AU14" s="10">
        <v>0</v>
      </c>
      <c r="AV14" s="10"/>
      <c r="AW14" s="10">
        <v>-44370</v>
      </c>
      <c r="AX14" s="10">
        <v>3806</v>
      </c>
      <c r="AY14" s="10">
        <v>234405</v>
      </c>
      <c r="AZ14" s="10">
        <v>163040</v>
      </c>
      <c r="BA14" s="10">
        <v>15746</v>
      </c>
      <c r="BB14" s="10">
        <v>118986</v>
      </c>
      <c r="BC14" s="10">
        <v>0</v>
      </c>
      <c r="BD14" s="10">
        <v>0</v>
      </c>
      <c r="BE14" s="10"/>
      <c r="BF14" s="10">
        <v>-13848</v>
      </c>
      <c r="BG14" s="10">
        <v>0</v>
      </c>
      <c r="BH14" s="10">
        <v>72474</v>
      </c>
      <c r="BI14" s="10">
        <v>0</v>
      </c>
      <c r="BJ14" s="10">
        <v>1378291</v>
      </c>
      <c r="BK14" s="10">
        <v>0</v>
      </c>
      <c r="BL14" s="10"/>
      <c r="BM14" s="10"/>
      <c r="BN14" s="10"/>
      <c r="BO14" s="10">
        <v>48983</v>
      </c>
      <c r="BP14" s="10">
        <v>0</v>
      </c>
      <c r="BQ14" s="10">
        <v>-60854</v>
      </c>
      <c r="BR14" s="10">
        <v>18463</v>
      </c>
      <c r="BS14" s="10">
        <v>0</v>
      </c>
      <c r="BT14" s="10">
        <v>0</v>
      </c>
      <c r="BU14" s="10">
        <v>63222193</v>
      </c>
      <c r="BV14" s="10">
        <v>0</v>
      </c>
      <c r="BW14" s="10">
        <v>-686693</v>
      </c>
      <c r="BX14" s="10">
        <v>0</v>
      </c>
      <c r="BY14" s="10">
        <v>90566</v>
      </c>
      <c r="BZ14" s="10">
        <v>0</v>
      </c>
      <c r="CA14" s="10">
        <v>278775</v>
      </c>
      <c r="CB14" s="10">
        <v>0</v>
      </c>
      <c r="CC14" s="10">
        <v>-165348</v>
      </c>
      <c r="CD14" s="10"/>
      <c r="CE14" s="10">
        <v>5722</v>
      </c>
      <c r="CF14" s="10"/>
      <c r="CG14" s="10">
        <v>4528772</v>
      </c>
      <c r="CH14" s="10">
        <v>0</v>
      </c>
      <c r="CI14" s="10">
        <v>5722</v>
      </c>
      <c r="CJ14" s="10">
        <v>62234</v>
      </c>
      <c r="CK14" s="10">
        <v>8935</v>
      </c>
      <c r="CL14" s="10">
        <v>0</v>
      </c>
      <c r="CM14" s="10">
        <v>119451</v>
      </c>
      <c r="CN14" s="10">
        <v>118986</v>
      </c>
      <c r="CO14" s="10">
        <v>3179252</v>
      </c>
      <c r="CP14" s="10">
        <v>-4739936</v>
      </c>
      <c r="CQ14" s="10">
        <v>-4739936</v>
      </c>
      <c r="CR14" s="10">
        <v>12867</v>
      </c>
      <c r="CS14" s="10"/>
      <c r="CT14" s="10">
        <v>-248253</v>
      </c>
      <c r="CU14" s="10">
        <v>-38388</v>
      </c>
      <c r="CV14" s="10">
        <v>2660801</v>
      </c>
      <c r="CW14" s="10">
        <v>2660801</v>
      </c>
      <c r="CX14" s="10">
        <v>90102</v>
      </c>
      <c r="CY14" s="10">
        <v>-38388</v>
      </c>
      <c r="CZ14" s="10">
        <v>292623</v>
      </c>
      <c r="DA14" s="10">
        <v>0</v>
      </c>
      <c r="DB14" s="10">
        <v>0</v>
      </c>
      <c r="DC14" s="10">
        <v>3609022</v>
      </c>
      <c r="DD14" s="10"/>
      <c r="DE14" s="10"/>
      <c r="DF14" s="10"/>
      <c r="DG14" s="10">
        <v>-1490151</v>
      </c>
      <c r="DH14" s="10">
        <v>-1490151</v>
      </c>
      <c r="DI14" s="10"/>
      <c r="DJ14" s="10">
        <v>0</v>
      </c>
      <c r="DK14" s="10"/>
      <c r="DL14" s="10"/>
      <c r="DM14" s="10"/>
      <c r="DN14" s="10"/>
      <c r="DO14" s="10"/>
      <c r="DP14" s="10"/>
      <c r="DQ14" s="10"/>
      <c r="DR14" s="10">
        <v>0</v>
      </c>
      <c r="DS14" s="10">
        <v>1504928</v>
      </c>
      <c r="DT14" s="10">
        <v>107</v>
      </c>
      <c r="DU14" s="10">
        <v>0</v>
      </c>
      <c r="DV14" s="10">
        <v>0</v>
      </c>
      <c r="DW14" s="10">
        <v>0</v>
      </c>
      <c r="DX14" s="10">
        <v>0</v>
      </c>
      <c r="DY14" s="10">
        <v>0</v>
      </c>
      <c r="DZ14" s="10">
        <v>0</v>
      </c>
      <c r="EA14" s="10">
        <v>562329</v>
      </c>
      <c r="EB14" s="10">
        <v>0</v>
      </c>
      <c r="EC14" s="10">
        <v>0</v>
      </c>
      <c r="ED14" s="10">
        <v>0</v>
      </c>
      <c r="EE14" s="10">
        <v>0</v>
      </c>
      <c r="EF14" s="10">
        <v>0</v>
      </c>
      <c r="EG14" s="10">
        <v>0</v>
      </c>
      <c r="EH14" s="10">
        <v>0</v>
      </c>
      <c r="EI14" s="10">
        <v>0</v>
      </c>
      <c r="EJ14" s="10">
        <v>0</v>
      </c>
      <c r="EK14" s="10">
        <v>0</v>
      </c>
      <c r="EL14" s="10">
        <v>0</v>
      </c>
      <c r="EM14" s="10">
        <v>0</v>
      </c>
      <c r="EN14" s="10">
        <v>0</v>
      </c>
      <c r="EO14" s="10">
        <v>0</v>
      </c>
      <c r="EP14" s="10">
        <v>0</v>
      </c>
      <c r="EQ14" s="10">
        <v>0</v>
      </c>
      <c r="ER14" s="10">
        <v>0</v>
      </c>
      <c r="ES14" s="10"/>
      <c r="ET14" s="10">
        <v>0</v>
      </c>
      <c r="EU14" s="10">
        <v>0</v>
      </c>
      <c r="EV14" s="10">
        <v>0</v>
      </c>
      <c r="EW14" s="10">
        <v>76290</v>
      </c>
      <c r="EX14" s="10">
        <v>0</v>
      </c>
      <c r="EY14" s="10">
        <v>0</v>
      </c>
      <c r="EZ14" s="10">
        <v>0</v>
      </c>
      <c r="FA14" s="10">
        <v>50259579</v>
      </c>
      <c r="FB14" s="10">
        <v>0</v>
      </c>
      <c r="FC14" s="10">
        <v>50259579</v>
      </c>
      <c r="FD14" s="10">
        <v>-1420019</v>
      </c>
      <c r="FE14" s="10">
        <v>-861926</v>
      </c>
      <c r="FF14" s="10">
        <v>47977634</v>
      </c>
      <c r="FG14" s="10">
        <v>2660802</v>
      </c>
      <c r="FH14" s="10">
        <v>3377019</v>
      </c>
      <c r="FI14" s="10">
        <v>-1490151</v>
      </c>
      <c r="FJ14" s="10">
        <v>-41324</v>
      </c>
      <c r="FK14" s="10">
        <v>-73979</v>
      </c>
      <c r="FL14" s="10">
        <v>906441</v>
      </c>
      <c r="FM14" s="10">
        <v>53316442</v>
      </c>
      <c r="FN14" s="10">
        <v>1504928</v>
      </c>
      <c r="FO14" s="10">
        <v>162787</v>
      </c>
      <c r="FP14" s="10">
        <v>54999514</v>
      </c>
      <c r="FQ14" s="10">
        <v>0</v>
      </c>
      <c r="FR14" s="10">
        <v>54999514</v>
      </c>
      <c r="FS14" s="10">
        <v>15357</v>
      </c>
    </row>
  </sheetData>
  <sheetProtection algorithmName="SHA-512" hashValue="joOBDxin7XJ3XQALqX5+1XcmEPI/K16JsCuTCJB747lLZV7a7NOp+exIFL5lwNkFrYBNRMEE2aeLgayzbChsmw==" saltValue="7CdWH2DWYWMFXSSpojKrf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M23"/>
  <sheetViews>
    <sheetView showGridLines="0" topLeftCell="E1" zoomScaleNormal="100" workbookViewId="0">
      <selection activeCell="E1" sqref="E1:F1"/>
    </sheetView>
  </sheetViews>
  <sheetFormatPr defaultColWidth="0" defaultRowHeight="15" zeroHeight="1" x14ac:dyDescent="0.25"/>
  <cols>
    <col min="1" max="4" width="0" style="68" hidden="1" customWidth="1"/>
    <col min="5" max="5" width="5.140625" style="68" customWidth="1"/>
    <col min="6" max="6" width="45" style="17" customWidth="1"/>
    <col min="7" max="12" width="20.5703125" style="68" customWidth="1"/>
    <col min="13" max="13" width="9.140625" style="68" customWidth="1"/>
    <col min="14" max="16384" width="9.140625" style="68" hidden="1"/>
  </cols>
  <sheetData>
    <row r="1" spans="1:11" x14ac:dyDescent="0.25">
      <c r="E1" s="75" t="s">
        <v>701</v>
      </c>
      <c r="F1" s="75"/>
    </row>
    <row r="2" spans="1:11" x14ac:dyDescent="0.25"/>
    <row r="3" spans="1:11" x14ac:dyDescent="0.25"/>
    <row r="4" spans="1:11" ht="23.25" customHeight="1" x14ac:dyDescent="0.25">
      <c r="E4" s="82" t="s">
        <v>905</v>
      </c>
      <c r="F4" s="83"/>
      <c r="G4" s="83"/>
      <c r="H4" s="83"/>
      <c r="I4" s="83"/>
    </row>
    <row r="5" spans="1:11" ht="15" customHeight="1" x14ac:dyDescent="0.25">
      <c r="E5" s="79" t="s">
        <v>187</v>
      </c>
      <c r="F5" s="80"/>
      <c r="G5" s="80"/>
      <c r="H5" s="80"/>
      <c r="I5" s="81"/>
    </row>
    <row r="6" spans="1:11" ht="66" customHeight="1" x14ac:dyDescent="0.25">
      <c r="E6" s="1"/>
      <c r="F6" s="5"/>
      <c r="G6" s="2" t="s">
        <v>705</v>
      </c>
      <c r="H6" s="2" t="s">
        <v>706</v>
      </c>
      <c r="I6" s="2" t="s">
        <v>707</v>
      </c>
      <c r="K6" s="14"/>
    </row>
    <row r="7" spans="1:11" ht="15" customHeight="1" x14ac:dyDescent="0.25">
      <c r="B7" s="16" t="s">
        <v>710</v>
      </c>
      <c r="C7" s="18" t="s">
        <v>711</v>
      </c>
      <c r="D7" s="16" t="s">
        <v>712</v>
      </c>
      <c r="E7" s="1"/>
      <c r="F7" s="5" t="s">
        <v>708</v>
      </c>
      <c r="G7" s="2"/>
      <c r="H7" s="2"/>
      <c r="I7" s="2"/>
    </row>
    <row r="8" spans="1:11" ht="15" customHeight="1" x14ac:dyDescent="0.25">
      <c r="A8" s="8" t="s">
        <v>739</v>
      </c>
      <c r="B8" s="68" t="s">
        <v>562</v>
      </c>
      <c r="C8" s="68" t="s">
        <v>563</v>
      </c>
      <c r="D8" s="68" t="s">
        <v>582</v>
      </c>
      <c r="E8" s="1" t="s">
        <v>5</v>
      </c>
      <c r="F8" s="15" t="s">
        <v>738</v>
      </c>
      <c r="G8" s="13">
        <v>-710946</v>
      </c>
      <c r="H8" s="13">
        <v>-1834621</v>
      </c>
      <c r="I8" s="13">
        <v>-1659059</v>
      </c>
    </row>
    <row r="9" spans="1:11" ht="15" customHeight="1" x14ac:dyDescent="0.25">
      <c r="A9" s="8" t="s">
        <v>741</v>
      </c>
      <c r="B9" s="68" t="s">
        <v>559</v>
      </c>
      <c r="C9" s="68" t="s">
        <v>564</v>
      </c>
      <c r="D9" s="68" t="s">
        <v>565</v>
      </c>
      <c r="E9" s="1" t="s">
        <v>6</v>
      </c>
      <c r="F9" s="15" t="s">
        <v>740</v>
      </c>
      <c r="G9" s="13">
        <v>-55387</v>
      </c>
      <c r="H9" s="13">
        <v>-109636</v>
      </c>
      <c r="I9" s="13">
        <v>-462617</v>
      </c>
    </row>
    <row r="10" spans="1:11" ht="15" customHeight="1" x14ac:dyDescent="0.25">
      <c r="A10" s="8" t="s">
        <v>743</v>
      </c>
      <c r="B10" s="68" t="s">
        <v>584</v>
      </c>
      <c r="C10" s="68" t="s">
        <v>585</v>
      </c>
      <c r="D10" s="68" t="s">
        <v>558</v>
      </c>
      <c r="E10" s="1" t="s">
        <v>7</v>
      </c>
      <c r="F10" s="15" t="s">
        <v>742</v>
      </c>
      <c r="G10" s="13">
        <v>-1706251</v>
      </c>
      <c r="H10" s="13">
        <v>-2512955</v>
      </c>
      <c r="I10" s="13">
        <v>-25454</v>
      </c>
    </row>
    <row r="11" spans="1:11" ht="15" customHeight="1" x14ac:dyDescent="0.25">
      <c r="A11" s="8" t="s">
        <v>745</v>
      </c>
      <c r="B11" s="68" t="s">
        <v>566</v>
      </c>
      <c r="C11" s="68" t="s">
        <v>567</v>
      </c>
      <c r="D11" s="68" t="s">
        <v>568</v>
      </c>
      <c r="E11" s="1" t="s">
        <v>8</v>
      </c>
      <c r="F11" s="15" t="s">
        <v>744</v>
      </c>
      <c r="G11" s="13">
        <v>-9549876</v>
      </c>
      <c r="H11" s="13">
        <v>-17304692</v>
      </c>
      <c r="I11" s="13">
        <v>-80696</v>
      </c>
    </row>
    <row r="12" spans="1:11" ht="15" customHeight="1" x14ac:dyDescent="0.25">
      <c r="A12" s="8" t="s">
        <v>747</v>
      </c>
      <c r="B12" s="68" t="s">
        <v>557</v>
      </c>
      <c r="C12" s="68" t="s">
        <v>569</v>
      </c>
      <c r="D12" s="68" t="s">
        <v>570</v>
      </c>
      <c r="E12" s="1" t="s">
        <v>9</v>
      </c>
      <c r="F12" s="15" t="s">
        <v>746</v>
      </c>
      <c r="G12" s="13">
        <v>-13615846</v>
      </c>
      <c r="H12" s="13">
        <v>-33180865</v>
      </c>
      <c r="I12" s="13">
        <v>-1323</v>
      </c>
    </row>
    <row r="13" spans="1:11" ht="15" customHeight="1" x14ac:dyDescent="0.25">
      <c r="A13" s="8" t="s">
        <v>749</v>
      </c>
      <c r="B13" s="68" t="s">
        <v>560</v>
      </c>
      <c r="C13" s="68" t="s">
        <v>571</v>
      </c>
      <c r="D13" s="68" t="s">
        <v>561</v>
      </c>
      <c r="E13" s="1" t="s">
        <v>10</v>
      </c>
      <c r="F13" s="15" t="s">
        <v>748</v>
      </c>
      <c r="G13" s="13">
        <v>-8999</v>
      </c>
      <c r="H13" s="13">
        <v>-249439</v>
      </c>
      <c r="I13" s="13">
        <v>-4192913</v>
      </c>
    </row>
    <row r="14" spans="1:11" ht="15" customHeight="1" x14ac:dyDescent="0.25">
      <c r="A14" s="8" t="s">
        <v>751</v>
      </c>
      <c r="B14" s="68" t="s">
        <v>586</v>
      </c>
      <c r="C14" s="68" t="s">
        <v>583</v>
      </c>
      <c r="D14" s="68" t="s">
        <v>581</v>
      </c>
      <c r="E14" s="1" t="s">
        <v>11</v>
      </c>
      <c r="F14" s="15" t="s">
        <v>750</v>
      </c>
      <c r="G14" s="13">
        <v>-638</v>
      </c>
      <c r="H14" s="13">
        <v>-27708</v>
      </c>
      <c r="I14" s="13">
        <v>0</v>
      </c>
    </row>
    <row r="15" spans="1:11" ht="15" customHeight="1" x14ac:dyDescent="0.25">
      <c r="A15" s="8" t="s">
        <v>753</v>
      </c>
      <c r="B15" s="68" t="s">
        <v>580</v>
      </c>
      <c r="C15" s="68" t="s">
        <v>579</v>
      </c>
      <c r="D15" s="68" t="s">
        <v>578</v>
      </c>
      <c r="E15" s="1" t="s">
        <v>12</v>
      </c>
      <c r="F15" s="15" t="s">
        <v>752</v>
      </c>
      <c r="G15" s="13">
        <v>-24121</v>
      </c>
      <c r="H15" s="13">
        <v>-58734</v>
      </c>
      <c r="I15" s="13">
        <v>-180</v>
      </c>
    </row>
    <row r="16" spans="1:11" ht="15" customHeight="1" x14ac:dyDescent="0.25">
      <c r="A16" s="8" t="s">
        <v>755</v>
      </c>
      <c r="B16" s="68" t="s">
        <v>577</v>
      </c>
      <c r="C16" s="68" t="s">
        <v>576</v>
      </c>
      <c r="D16" s="68" t="s">
        <v>575</v>
      </c>
      <c r="E16" s="1" t="s">
        <v>13</v>
      </c>
      <c r="F16" s="15" t="s">
        <v>754</v>
      </c>
      <c r="G16" s="13">
        <v>-4140</v>
      </c>
      <c r="H16" s="13">
        <v>-128576</v>
      </c>
      <c r="I16" s="13">
        <v>-548372</v>
      </c>
    </row>
    <row r="17" spans="1:12" ht="15" customHeight="1" x14ac:dyDescent="0.25">
      <c r="A17" s="8" t="s">
        <v>717</v>
      </c>
      <c r="B17" s="68" t="s">
        <v>573</v>
      </c>
      <c r="C17" s="68" t="s">
        <v>574</v>
      </c>
      <c r="D17" s="68" t="s">
        <v>572</v>
      </c>
      <c r="E17" s="4" t="s">
        <v>14</v>
      </c>
      <c r="F17" s="5" t="s">
        <v>756</v>
      </c>
      <c r="G17" s="13">
        <v>-25676204</v>
      </c>
      <c r="H17" s="13">
        <v>-55407226</v>
      </c>
      <c r="I17" s="13">
        <v>-6970613</v>
      </c>
    </row>
    <row r="18" spans="1:12" x14ac:dyDescent="0.25"/>
    <row r="19" spans="1:12" x14ac:dyDescent="0.25">
      <c r="G19" s="17"/>
    </row>
    <row r="20" spans="1:12" ht="38.25" x14ac:dyDescent="0.25">
      <c r="E20" s="5"/>
      <c r="F20" s="2" t="s">
        <v>906</v>
      </c>
      <c r="G20" s="2" t="s">
        <v>757</v>
      </c>
      <c r="H20" s="2" t="s">
        <v>758</v>
      </c>
      <c r="I20" s="2" t="s">
        <v>759</v>
      </c>
      <c r="J20" s="2" t="s">
        <v>760</v>
      </c>
      <c r="K20" s="2" t="s">
        <v>732</v>
      </c>
      <c r="L20" s="2" t="s">
        <v>907</v>
      </c>
    </row>
    <row r="21" spans="1:12" x14ac:dyDescent="0.25">
      <c r="A21" s="8" t="s">
        <v>737</v>
      </c>
      <c r="E21" s="15" t="s">
        <v>761</v>
      </c>
      <c r="F21" s="13">
        <v>-95655619</v>
      </c>
      <c r="G21" s="13">
        <v>-57447102</v>
      </c>
      <c r="H21" s="13">
        <v>-30492398</v>
      </c>
      <c r="I21" s="13">
        <v>0</v>
      </c>
      <c r="J21" s="13">
        <v>-6692766</v>
      </c>
      <c r="K21" s="13">
        <v>-1816749</v>
      </c>
      <c r="L21" s="13">
        <v>-97472368</v>
      </c>
    </row>
    <row r="22" spans="1:12" x14ac:dyDescent="0.25"/>
    <row r="23" spans="1:12" ht="15" hidden="1" customHeight="1" x14ac:dyDescent="0.25">
      <c r="F23" s="18" t="s">
        <v>762</v>
      </c>
      <c r="G23" s="18" t="s">
        <v>763</v>
      </c>
      <c r="H23" s="16" t="s">
        <v>764</v>
      </c>
      <c r="I23" s="16" t="s">
        <v>765</v>
      </c>
      <c r="J23" s="16" t="s">
        <v>766</v>
      </c>
      <c r="K23" s="16" t="s">
        <v>736</v>
      </c>
      <c r="L23" s="18" t="s">
        <v>767</v>
      </c>
    </row>
  </sheetData>
  <sheetProtection algorithmName="SHA-512" hashValue="F4qavGBS3EhLq1qNfue0pF/bG7QR+gLbjflv045zQI/PrcGa927GDRNTp1V65LVZhP0leXDj+akW5fpO8i578Q==" saltValue="iYWEKF+Z37f/AiefeRxabQ==" spinCount="100000" sheet="1" objects="1" scenarios="1"/>
  <mergeCells count="3">
    <mergeCell ref="E4:I4"/>
    <mergeCell ref="E5:I5"/>
    <mergeCell ref="E1:F1"/>
  </mergeCells>
  <hyperlinks>
    <hyperlink ref="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F38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style="68" hidden="1" customWidth="1"/>
    <col min="3" max="3" width="5" style="68" customWidth="1"/>
    <col min="4" max="4" width="71.140625" style="17" customWidth="1"/>
    <col min="5" max="5" width="12.140625" style="68" customWidth="1"/>
    <col min="6" max="6" width="9.140625" style="68" customWidth="1"/>
    <col min="7" max="16384" width="9.140625" style="68" hidden="1"/>
  </cols>
  <sheetData>
    <row r="1" spans="1:5" x14ac:dyDescent="0.25">
      <c r="C1" s="75" t="s">
        <v>701</v>
      </c>
      <c r="D1" s="75"/>
    </row>
    <row r="2" spans="1:5" x14ac:dyDescent="0.25"/>
    <row r="3" spans="1:5" x14ac:dyDescent="0.25"/>
    <row r="4" spans="1:5" ht="48" customHeight="1" x14ac:dyDescent="0.25">
      <c r="C4" s="84" t="s">
        <v>908</v>
      </c>
      <c r="D4" s="85"/>
      <c r="E4" s="86"/>
    </row>
    <row r="5" spans="1:5" ht="15" customHeight="1" x14ac:dyDescent="0.25">
      <c r="C5" s="79" t="s">
        <v>187</v>
      </c>
      <c r="D5" s="80"/>
      <c r="E5" s="81"/>
    </row>
    <row r="6" spans="1:5" ht="22.5" customHeight="1" x14ac:dyDescent="0.25">
      <c r="C6" s="1"/>
      <c r="D6" s="5"/>
      <c r="E6" s="2" t="s">
        <v>768</v>
      </c>
    </row>
    <row r="7" spans="1:5" ht="15" customHeight="1" x14ac:dyDescent="0.25">
      <c r="B7" s="8" t="s">
        <v>810</v>
      </c>
      <c r="C7" s="1"/>
      <c r="D7" s="5" t="s">
        <v>769</v>
      </c>
      <c r="E7" s="2"/>
    </row>
    <row r="8" spans="1:5" ht="15" customHeight="1" x14ac:dyDescent="0.25">
      <c r="A8" s="64" t="s">
        <v>771</v>
      </c>
      <c r="B8" s="68" t="s">
        <v>604</v>
      </c>
      <c r="C8" s="1" t="s">
        <v>5</v>
      </c>
      <c r="D8" s="15" t="s">
        <v>770</v>
      </c>
      <c r="E8" s="13">
        <v>192580</v>
      </c>
    </row>
    <row r="9" spans="1:5" ht="15" customHeight="1" x14ac:dyDescent="0.25">
      <c r="A9" s="64" t="s">
        <v>773</v>
      </c>
      <c r="B9" s="68" t="s">
        <v>608</v>
      </c>
      <c r="C9" s="1" t="s">
        <v>6</v>
      </c>
      <c r="D9" s="15" t="s">
        <v>772</v>
      </c>
      <c r="E9" s="13">
        <v>71874</v>
      </c>
    </row>
    <row r="10" spans="1:5" ht="15" customHeight="1" x14ac:dyDescent="0.25">
      <c r="A10" s="64" t="s">
        <v>775</v>
      </c>
      <c r="B10" s="68" t="s">
        <v>595</v>
      </c>
      <c r="C10" s="1" t="s">
        <v>7</v>
      </c>
      <c r="D10" s="15" t="s">
        <v>774</v>
      </c>
      <c r="E10" s="13">
        <v>6247892</v>
      </c>
    </row>
    <row r="11" spans="1:5" ht="15" customHeight="1" x14ac:dyDescent="0.25">
      <c r="A11" s="64" t="s">
        <v>777</v>
      </c>
      <c r="B11" s="68" t="s">
        <v>592</v>
      </c>
      <c r="C11" s="1" t="s">
        <v>8</v>
      </c>
      <c r="D11" s="15" t="s">
        <v>776</v>
      </c>
      <c r="E11" s="13">
        <v>2544903</v>
      </c>
    </row>
    <row r="12" spans="1:5" ht="15" customHeight="1" x14ac:dyDescent="0.25">
      <c r="A12" s="64" t="s">
        <v>779</v>
      </c>
      <c r="B12" s="68" t="s">
        <v>590</v>
      </c>
      <c r="C12" s="1" t="s">
        <v>9</v>
      </c>
      <c r="D12" s="15" t="s">
        <v>778</v>
      </c>
      <c r="E12" s="13">
        <v>11166313</v>
      </c>
    </row>
    <row r="13" spans="1:5" ht="15" customHeight="1" x14ac:dyDescent="0.25">
      <c r="A13" s="64" t="s">
        <v>781</v>
      </c>
      <c r="B13" s="68" t="s">
        <v>591</v>
      </c>
      <c r="C13" s="1" t="s">
        <v>10</v>
      </c>
      <c r="D13" s="15" t="s">
        <v>780</v>
      </c>
      <c r="E13" s="13">
        <v>287369</v>
      </c>
    </row>
    <row r="14" spans="1:5" ht="15" customHeight="1" x14ac:dyDescent="0.25">
      <c r="A14" s="64" t="s">
        <v>783</v>
      </c>
      <c r="B14" s="68" t="s">
        <v>609</v>
      </c>
      <c r="C14" s="1" t="s">
        <v>11</v>
      </c>
      <c r="D14" s="15" t="s">
        <v>782</v>
      </c>
      <c r="E14" s="13">
        <v>224</v>
      </c>
    </row>
    <row r="15" spans="1:5" ht="15" customHeight="1" x14ac:dyDescent="0.25">
      <c r="A15" s="64" t="s">
        <v>785</v>
      </c>
      <c r="B15" s="68" t="s">
        <v>589</v>
      </c>
      <c r="C15" s="1" t="s">
        <v>12</v>
      </c>
      <c r="D15" s="15" t="s">
        <v>784</v>
      </c>
      <c r="E15" s="13">
        <v>212144</v>
      </c>
    </row>
    <row r="16" spans="1:5" ht="15" customHeight="1" x14ac:dyDescent="0.25">
      <c r="A16" s="64" t="s">
        <v>787</v>
      </c>
      <c r="B16" s="68" t="s">
        <v>597</v>
      </c>
      <c r="C16" s="1" t="s">
        <v>13</v>
      </c>
      <c r="D16" s="15" t="s">
        <v>786</v>
      </c>
      <c r="E16" s="13">
        <v>757283</v>
      </c>
    </row>
    <row r="17" spans="1:5" ht="15" customHeight="1" x14ac:dyDescent="0.25">
      <c r="A17" s="64" t="s">
        <v>789</v>
      </c>
      <c r="B17" s="68" t="s">
        <v>588</v>
      </c>
      <c r="C17" s="1" t="s">
        <v>14</v>
      </c>
      <c r="D17" s="15" t="s">
        <v>788</v>
      </c>
      <c r="E17" s="13">
        <v>1320251</v>
      </c>
    </row>
    <row r="18" spans="1:5" ht="15" customHeight="1" x14ac:dyDescent="0.25">
      <c r="A18" s="64" t="s">
        <v>791</v>
      </c>
      <c r="B18" s="68" t="s">
        <v>610</v>
      </c>
      <c r="C18" s="1" t="s">
        <v>15</v>
      </c>
      <c r="D18" s="15" t="s">
        <v>790</v>
      </c>
      <c r="E18" s="13">
        <v>5209</v>
      </c>
    </row>
    <row r="19" spans="1:5" ht="15" customHeight="1" x14ac:dyDescent="0.25">
      <c r="A19" s="64" t="s">
        <v>793</v>
      </c>
      <c r="B19" s="68" t="s">
        <v>607</v>
      </c>
      <c r="C19" s="1" t="s">
        <v>16</v>
      </c>
      <c r="D19" s="15" t="s">
        <v>792</v>
      </c>
      <c r="E19" s="13">
        <v>3854271</v>
      </c>
    </row>
    <row r="20" spans="1:5" ht="15" customHeight="1" x14ac:dyDescent="0.25">
      <c r="A20" s="64" t="s">
        <v>795</v>
      </c>
      <c r="B20" s="68" t="s">
        <v>605</v>
      </c>
      <c r="C20" s="1" t="s">
        <v>17</v>
      </c>
      <c r="D20" s="15" t="s">
        <v>794</v>
      </c>
      <c r="E20" s="13">
        <v>8845661</v>
      </c>
    </row>
    <row r="21" spans="1:5" ht="25.5" customHeight="1" x14ac:dyDescent="0.25">
      <c r="A21" s="64" t="s">
        <v>797</v>
      </c>
      <c r="B21" s="68" t="s">
        <v>598</v>
      </c>
      <c r="C21" s="4" t="s">
        <v>18</v>
      </c>
      <c r="D21" s="5" t="s">
        <v>796</v>
      </c>
      <c r="E21" s="13">
        <v>35505974</v>
      </c>
    </row>
    <row r="22" spans="1:5" ht="15" customHeight="1" x14ac:dyDescent="0.25">
      <c r="A22" s="15"/>
      <c r="C22" s="1"/>
      <c r="D22" s="15"/>
      <c r="E22" s="15"/>
    </row>
    <row r="23" spans="1:5" ht="15" customHeight="1" x14ac:dyDescent="0.25">
      <c r="A23" s="15"/>
      <c r="C23" s="1"/>
      <c r="D23" s="5" t="s">
        <v>798</v>
      </c>
      <c r="E23" s="15"/>
    </row>
    <row r="24" spans="1:5" ht="15" customHeight="1" x14ac:dyDescent="0.25">
      <c r="A24" s="64" t="s">
        <v>249</v>
      </c>
      <c r="B24" s="68" t="s">
        <v>612</v>
      </c>
      <c r="C24" s="1" t="s">
        <v>19</v>
      </c>
      <c r="D24" s="15" t="s">
        <v>98</v>
      </c>
      <c r="E24" s="13">
        <v>-1684</v>
      </c>
    </row>
    <row r="25" spans="1:5" ht="15" customHeight="1" x14ac:dyDescent="0.25">
      <c r="A25" s="64" t="s">
        <v>799</v>
      </c>
      <c r="B25" s="68" t="s">
        <v>599</v>
      </c>
      <c r="C25" s="1" t="s">
        <v>20</v>
      </c>
      <c r="D25" s="15" t="s">
        <v>100</v>
      </c>
      <c r="E25" s="13">
        <v>87543</v>
      </c>
    </row>
    <row r="26" spans="1:5" ht="15" customHeight="1" x14ac:dyDescent="0.25">
      <c r="A26" s="64" t="s">
        <v>800</v>
      </c>
      <c r="B26" s="68" t="s">
        <v>593</v>
      </c>
      <c r="C26" s="1" t="s">
        <v>21</v>
      </c>
      <c r="D26" s="15" t="s">
        <v>106</v>
      </c>
      <c r="E26" s="13">
        <v>9938818</v>
      </c>
    </row>
    <row r="27" spans="1:5" ht="15" customHeight="1" x14ac:dyDescent="0.25">
      <c r="A27" s="64" t="s">
        <v>801</v>
      </c>
      <c r="B27" s="68" t="s">
        <v>587</v>
      </c>
      <c r="C27" s="1" t="s">
        <v>22</v>
      </c>
      <c r="D27" s="15" t="s">
        <v>107</v>
      </c>
      <c r="E27" s="13">
        <v>13145735</v>
      </c>
    </row>
    <row r="28" spans="1:5" ht="15" customHeight="1" x14ac:dyDescent="0.25">
      <c r="A28" s="64" t="s">
        <v>399</v>
      </c>
      <c r="B28" s="68" t="s">
        <v>600</v>
      </c>
      <c r="C28" s="1" t="s">
        <v>23</v>
      </c>
      <c r="D28" s="15" t="s">
        <v>108</v>
      </c>
      <c r="E28" s="13">
        <v>12139263</v>
      </c>
    </row>
    <row r="29" spans="1:5" ht="15" customHeight="1" x14ac:dyDescent="0.25">
      <c r="A29" s="64" t="s">
        <v>802</v>
      </c>
      <c r="B29" s="68" t="s">
        <v>611</v>
      </c>
      <c r="C29" s="1" t="s">
        <v>24</v>
      </c>
      <c r="D29" s="15" t="s">
        <v>109</v>
      </c>
      <c r="E29" s="13">
        <v>123</v>
      </c>
    </row>
    <row r="30" spans="1:5" ht="15" customHeight="1" x14ac:dyDescent="0.25">
      <c r="A30" s="64" t="s">
        <v>803</v>
      </c>
      <c r="B30" s="68" t="s">
        <v>601</v>
      </c>
      <c r="C30" s="1" t="s">
        <v>25</v>
      </c>
      <c r="D30" s="15" t="s">
        <v>110</v>
      </c>
      <c r="E30" s="13">
        <v>-49503</v>
      </c>
    </row>
    <row r="31" spans="1:5" ht="15" customHeight="1" x14ac:dyDescent="0.25">
      <c r="A31" s="64" t="s">
        <v>804</v>
      </c>
      <c r="B31" s="68" t="s">
        <v>594</v>
      </c>
      <c r="C31" s="1" t="s">
        <v>26</v>
      </c>
      <c r="D31" s="15" t="s">
        <v>111</v>
      </c>
      <c r="E31" s="13">
        <v>-321863</v>
      </c>
    </row>
    <row r="32" spans="1:5" ht="15" customHeight="1" x14ac:dyDescent="0.25">
      <c r="A32" s="64" t="s">
        <v>257</v>
      </c>
      <c r="B32" s="68" t="s">
        <v>602</v>
      </c>
      <c r="C32" s="1" t="s">
        <v>27</v>
      </c>
      <c r="D32" s="15" t="s">
        <v>112</v>
      </c>
      <c r="E32" s="13">
        <v>449467</v>
      </c>
    </row>
    <row r="33" spans="1:5" ht="15" customHeight="1" x14ac:dyDescent="0.25">
      <c r="A33" s="19" t="s">
        <v>806</v>
      </c>
      <c r="B33" s="68" t="s">
        <v>603</v>
      </c>
      <c r="C33" s="1" t="s">
        <v>28</v>
      </c>
      <c r="D33" s="15" t="s">
        <v>805</v>
      </c>
      <c r="E33" s="13">
        <v>1264716</v>
      </c>
    </row>
    <row r="34" spans="1:5" ht="15" customHeight="1" x14ac:dyDescent="0.25">
      <c r="A34" s="64" t="s">
        <v>259</v>
      </c>
      <c r="B34" s="68" t="s">
        <v>613</v>
      </c>
      <c r="C34" s="1" t="s">
        <v>29</v>
      </c>
      <c r="D34" s="15" t="s">
        <v>114</v>
      </c>
      <c r="E34" s="13">
        <v>0</v>
      </c>
    </row>
    <row r="35" spans="1:5" ht="15" customHeight="1" x14ac:dyDescent="0.25">
      <c r="A35" s="64" t="s">
        <v>807</v>
      </c>
      <c r="B35" s="68" t="s">
        <v>606</v>
      </c>
      <c r="C35" s="1" t="s">
        <v>30</v>
      </c>
      <c r="D35" s="15" t="s">
        <v>113</v>
      </c>
      <c r="E35" s="13">
        <v>1548547</v>
      </c>
    </row>
    <row r="36" spans="1:5" ht="25.5" customHeight="1" x14ac:dyDescent="0.25">
      <c r="A36" s="64" t="s">
        <v>809</v>
      </c>
      <c r="B36" s="68" t="s">
        <v>596</v>
      </c>
      <c r="C36" s="4" t="s">
        <v>31</v>
      </c>
      <c r="D36" s="5" t="s">
        <v>808</v>
      </c>
      <c r="E36" s="13">
        <v>38201162</v>
      </c>
    </row>
    <row r="37" spans="1:5" x14ac:dyDescent="0.25"/>
    <row r="38" spans="1:5" ht="15" hidden="1" customHeight="1" x14ac:dyDescent="0.25">
      <c r="D38" s="14"/>
    </row>
  </sheetData>
  <sheetProtection algorithmName="SHA-512" hashValue="49xJrmyhGadG2Fl9Pv8Orr7yBTCnayb3sOrn5x184tN/ftTu4PqLQWXbRk1dYqv7/SIMh6x9js/P25x5Ppdttg==" saltValue="B7Th6rRIaEgHVpCR2zxjng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34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style="68" hidden="1" customWidth="1"/>
    <col min="3" max="3" width="5.140625" style="68" customWidth="1"/>
    <col min="4" max="4" width="83.28515625" style="17" customWidth="1"/>
    <col min="5" max="5" width="19.5703125" style="68" customWidth="1"/>
    <col min="6" max="6" width="6.28515625" style="68" customWidth="1"/>
    <col min="7" max="7" width="13.28515625" style="68" hidden="1" customWidth="1"/>
    <col min="8" max="16384" width="9.140625" style="68" hidden="1"/>
  </cols>
  <sheetData>
    <row r="1" spans="1:5" x14ac:dyDescent="0.25">
      <c r="C1" s="75" t="s">
        <v>701</v>
      </c>
      <c r="D1" s="75"/>
    </row>
    <row r="2" spans="1:5" x14ac:dyDescent="0.25"/>
    <row r="3" spans="1:5" x14ac:dyDescent="0.25"/>
    <row r="4" spans="1:5" ht="25.5" customHeight="1" x14ac:dyDescent="0.25">
      <c r="C4" s="82" t="s">
        <v>909</v>
      </c>
      <c r="D4" s="83"/>
      <c r="E4" s="83"/>
    </row>
    <row r="5" spans="1:5" ht="15" customHeight="1" x14ac:dyDescent="0.25">
      <c r="C5" s="79" t="s">
        <v>187</v>
      </c>
      <c r="D5" s="80"/>
      <c r="E5" s="81"/>
    </row>
    <row r="6" spans="1:5" ht="43.5" customHeight="1" x14ac:dyDescent="0.25">
      <c r="A6" s="14" t="s">
        <v>245</v>
      </c>
      <c r="C6" s="1"/>
      <c r="D6" s="5"/>
      <c r="E6" s="2" t="s">
        <v>863</v>
      </c>
    </row>
    <row r="7" spans="1:5" ht="15" customHeight="1" x14ac:dyDescent="0.25">
      <c r="A7" s="14"/>
      <c r="B7" s="68" t="s">
        <v>866</v>
      </c>
      <c r="C7" s="1"/>
      <c r="D7" s="5" t="s">
        <v>864</v>
      </c>
      <c r="E7" s="2"/>
    </row>
    <row r="8" spans="1:5" ht="15" customHeight="1" x14ac:dyDescent="0.25">
      <c r="A8" s="8" t="s">
        <v>867</v>
      </c>
      <c r="B8" s="68" t="s">
        <v>623</v>
      </c>
      <c r="C8" s="1" t="s">
        <v>5</v>
      </c>
      <c r="D8" s="15" t="s">
        <v>865</v>
      </c>
      <c r="E8" s="13">
        <v>47611392</v>
      </c>
    </row>
    <row r="9" spans="1:5" ht="15" customHeight="1" x14ac:dyDescent="0.25">
      <c r="A9" s="8" t="s">
        <v>869</v>
      </c>
      <c r="B9" s="68" t="s">
        <v>624</v>
      </c>
      <c r="C9" s="1" t="s">
        <v>6</v>
      </c>
      <c r="D9" s="15" t="s">
        <v>868</v>
      </c>
      <c r="E9" s="13">
        <v>93771147</v>
      </c>
    </row>
    <row r="10" spans="1:5" ht="15" customHeight="1" x14ac:dyDescent="0.25">
      <c r="A10" s="8" t="s">
        <v>871</v>
      </c>
      <c r="B10" s="68" t="s">
        <v>625</v>
      </c>
      <c r="C10" s="1" t="s">
        <v>7</v>
      </c>
      <c r="D10" s="15" t="s">
        <v>870</v>
      </c>
      <c r="E10" s="13">
        <v>37175161</v>
      </c>
    </row>
    <row r="11" spans="1:5" ht="15" customHeight="1" x14ac:dyDescent="0.25">
      <c r="A11" s="8" t="s">
        <v>873</v>
      </c>
      <c r="B11" s="68" t="s">
        <v>626</v>
      </c>
      <c r="C11" s="4" t="s">
        <v>8</v>
      </c>
      <c r="D11" s="5" t="s">
        <v>872</v>
      </c>
      <c r="E11" s="13">
        <v>130946307</v>
      </c>
    </row>
    <row r="12" spans="1:5" ht="15" customHeight="1" x14ac:dyDescent="0.25">
      <c r="A12" s="8" t="s">
        <v>875</v>
      </c>
      <c r="B12" s="68" t="s">
        <v>618</v>
      </c>
      <c r="C12" s="1" t="s">
        <v>9</v>
      </c>
      <c r="D12" s="15" t="s">
        <v>874</v>
      </c>
      <c r="E12" s="13">
        <v>334896408</v>
      </c>
    </row>
    <row r="13" spans="1:5" ht="15" customHeight="1" x14ac:dyDescent="0.25">
      <c r="A13" s="8" t="s">
        <v>877</v>
      </c>
      <c r="B13" s="68" t="s">
        <v>633</v>
      </c>
      <c r="C13" s="1" t="s">
        <v>10</v>
      </c>
      <c r="D13" s="15" t="s">
        <v>876</v>
      </c>
      <c r="E13" s="13">
        <v>32527514</v>
      </c>
    </row>
    <row r="14" spans="1:5" ht="15" customHeight="1" x14ac:dyDescent="0.25">
      <c r="A14" s="8" t="s">
        <v>879</v>
      </c>
      <c r="B14" s="68" t="s">
        <v>627</v>
      </c>
      <c r="C14" s="1" t="s">
        <v>11</v>
      </c>
      <c r="D14" s="15" t="s">
        <v>878</v>
      </c>
      <c r="E14" s="13">
        <v>445175553</v>
      </c>
    </row>
    <row r="15" spans="1:5" ht="15" customHeight="1" x14ac:dyDescent="0.25">
      <c r="A15" s="8" t="s">
        <v>881</v>
      </c>
      <c r="B15" s="68" t="s">
        <v>628</v>
      </c>
      <c r="C15" s="1" t="s">
        <v>12</v>
      </c>
      <c r="D15" s="15" t="s">
        <v>880</v>
      </c>
      <c r="E15" s="13">
        <v>8393000</v>
      </c>
    </row>
    <row r="16" spans="1:5" ht="15" customHeight="1" x14ac:dyDescent="0.25">
      <c r="A16" s="8" t="s">
        <v>883</v>
      </c>
      <c r="B16" s="68" t="s">
        <v>617</v>
      </c>
      <c r="C16" s="4" t="s">
        <v>13</v>
      </c>
      <c r="D16" s="5" t="s">
        <v>882</v>
      </c>
      <c r="E16" s="13">
        <v>820992474</v>
      </c>
    </row>
    <row r="17" spans="1:5" ht="15" customHeight="1" x14ac:dyDescent="0.25">
      <c r="A17" s="8" t="s">
        <v>885</v>
      </c>
      <c r="B17" s="68" t="s">
        <v>629</v>
      </c>
      <c r="C17" s="1" t="s">
        <v>14</v>
      </c>
      <c r="D17" s="15" t="s">
        <v>884</v>
      </c>
      <c r="E17" s="13">
        <v>2733306</v>
      </c>
    </row>
    <row r="18" spans="1:5" ht="15" customHeight="1" x14ac:dyDescent="0.25">
      <c r="A18" s="8" t="s">
        <v>887</v>
      </c>
      <c r="B18" s="68" t="s">
        <v>630</v>
      </c>
      <c r="C18" s="1" t="s">
        <v>15</v>
      </c>
      <c r="D18" s="15" t="s">
        <v>886</v>
      </c>
      <c r="E18" s="13">
        <v>-28063861</v>
      </c>
    </row>
    <row r="19" spans="1:5" ht="15" customHeight="1" x14ac:dyDescent="0.25">
      <c r="A19" s="8" t="s">
        <v>889</v>
      </c>
      <c r="B19" s="68" t="s">
        <v>619</v>
      </c>
      <c r="C19" s="1" t="s">
        <v>16</v>
      </c>
      <c r="D19" s="15" t="s">
        <v>888</v>
      </c>
      <c r="E19" s="13">
        <v>33638949</v>
      </c>
    </row>
    <row r="20" spans="1:5" ht="15" customHeight="1" x14ac:dyDescent="0.25">
      <c r="A20" s="8"/>
      <c r="C20" s="21"/>
      <c r="D20" s="21"/>
      <c r="E20" s="2"/>
    </row>
    <row r="21" spans="1:5" x14ac:dyDescent="0.25">
      <c r="A21" s="8"/>
      <c r="C21" s="22"/>
      <c r="D21" s="5" t="s">
        <v>890</v>
      </c>
      <c r="E21" s="2"/>
    </row>
    <row r="22" spans="1:5" x14ac:dyDescent="0.25">
      <c r="A22" s="8" t="s">
        <v>891</v>
      </c>
      <c r="B22" s="68" t="s">
        <v>614</v>
      </c>
      <c r="C22" s="1" t="s">
        <v>17</v>
      </c>
      <c r="D22" s="15" t="s">
        <v>865</v>
      </c>
      <c r="E22" s="13">
        <v>53964002</v>
      </c>
    </row>
    <row r="23" spans="1:5" x14ac:dyDescent="0.25">
      <c r="A23" s="8" t="s">
        <v>892</v>
      </c>
      <c r="B23" s="68" t="s">
        <v>620</v>
      </c>
      <c r="C23" s="1" t="s">
        <v>18</v>
      </c>
      <c r="D23" s="15" t="s">
        <v>868</v>
      </c>
      <c r="E23" s="13">
        <v>258514280</v>
      </c>
    </row>
    <row r="24" spans="1:5" x14ac:dyDescent="0.25">
      <c r="A24" s="8" t="s">
        <v>893</v>
      </c>
      <c r="B24" s="68" t="s">
        <v>631</v>
      </c>
      <c r="C24" s="1" t="s">
        <v>19</v>
      </c>
      <c r="D24" s="15" t="s">
        <v>870</v>
      </c>
      <c r="E24" s="13">
        <v>74359555</v>
      </c>
    </row>
    <row r="25" spans="1:5" x14ac:dyDescent="0.25">
      <c r="A25" s="8" t="s">
        <v>895</v>
      </c>
      <c r="B25" s="68" t="s">
        <v>615</v>
      </c>
      <c r="C25" s="1" t="s">
        <v>20</v>
      </c>
      <c r="D25" s="5" t="s">
        <v>894</v>
      </c>
      <c r="E25" s="13">
        <v>332873835</v>
      </c>
    </row>
    <row r="26" spans="1:5" x14ac:dyDescent="0.25">
      <c r="A26" s="8" t="s">
        <v>896</v>
      </c>
      <c r="B26" s="68" t="s">
        <v>632</v>
      </c>
      <c r="C26" s="1" t="s">
        <v>21</v>
      </c>
      <c r="D26" s="15" t="s">
        <v>874</v>
      </c>
      <c r="E26" s="13">
        <v>172493329</v>
      </c>
    </row>
    <row r="27" spans="1:5" x14ac:dyDescent="0.25">
      <c r="A27" s="8" t="s">
        <v>897</v>
      </c>
      <c r="B27" s="68" t="s">
        <v>634</v>
      </c>
      <c r="C27" s="1" t="s">
        <v>22</v>
      </c>
      <c r="D27" s="15" t="s">
        <v>876</v>
      </c>
      <c r="E27" s="13">
        <v>17203344</v>
      </c>
    </row>
    <row r="28" spans="1:5" x14ac:dyDescent="0.25">
      <c r="A28" s="8" t="s">
        <v>898</v>
      </c>
      <c r="B28" s="68" t="s">
        <v>621</v>
      </c>
      <c r="C28" s="1" t="s">
        <v>23</v>
      </c>
      <c r="D28" s="15" t="s">
        <v>878</v>
      </c>
      <c r="E28" s="13">
        <v>122040426</v>
      </c>
    </row>
    <row r="29" spans="1:5" x14ac:dyDescent="0.25">
      <c r="A29" s="8" t="s">
        <v>899</v>
      </c>
      <c r="B29" s="68" t="s">
        <v>635</v>
      </c>
      <c r="C29" s="1" t="s">
        <v>24</v>
      </c>
      <c r="D29" s="15" t="s">
        <v>880</v>
      </c>
      <c r="E29" s="13">
        <v>3754699</v>
      </c>
    </row>
    <row r="30" spans="1:5" x14ac:dyDescent="0.25">
      <c r="A30" s="8" t="s">
        <v>901</v>
      </c>
      <c r="B30" s="68" t="s">
        <v>616</v>
      </c>
      <c r="C30" s="1" t="s">
        <v>25</v>
      </c>
      <c r="D30" s="5" t="s">
        <v>900</v>
      </c>
      <c r="E30" s="13">
        <v>315491799</v>
      </c>
    </row>
    <row r="31" spans="1:5" x14ac:dyDescent="0.25">
      <c r="A31" s="8" t="s">
        <v>902</v>
      </c>
      <c r="B31" s="68" t="s">
        <v>636</v>
      </c>
      <c r="C31" s="1" t="s">
        <v>26</v>
      </c>
      <c r="D31" s="15" t="s">
        <v>884</v>
      </c>
      <c r="E31" s="13">
        <v>837009</v>
      </c>
    </row>
    <row r="32" spans="1:5" x14ac:dyDescent="0.25">
      <c r="A32" s="8" t="s">
        <v>903</v>
      </c>
      <c r="B32" s="68" t="s">
        <v>622</v>
      </c>
      <c r="C32" s="1" t="s">
        <v>27</v>
      </c>
      <c r="D32" s="15" t="s">
        <v>886</v>
      </c>
      <c r="E32" s="13">
        <v>5632093</v>
      </c>
    </row>
    <row r="33" spans="1:5" ht="15" customHeight="1" x14ac:dyDescent="0.25">
      <c r="A33" s="8" t="s">
        <v>904</v>
      </c>
      <c r="B33" s="68" t="s">
        <v>637</v>
      </c>
      <c r="C33" s="1" t="s">
        <v>28</v>
      </c>
      <c r="D33" s="15" t="s">
        <v>888</v>
      </c>
      <c r="E33" s="13">
        <v>604807</v>
      </c>
    </row>
    <row r="34" spans="1:5" x14ac:dyDescent="0.25"/>
  </sheetData>
  <sheetProtection algorithmName="SHA-512" hashValue="vOReOj4xC1PhLO/89kxxHY7aPAdgpgD2EeT5kztE0sOmPjpFrposh+aQd4s/jEDqovXEZyfg3PYw7N10NVKZXA==" saltValue="t0JEDIiuC1WTPKmU/RtOjw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F19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style="11" hidden="1" customWidth="1"/>
    <col min="3" max="3" width="5" style="11" customWidth="1"/>
    <col min="4" max="4" width="77.7109375" style="17" customWidth="1"/>
    <col min="5" max="5" width="14.28515625" style="11" customWidth="1"/>
    <col min="6" max="6" width="9.140625" style="11" customWidth="1"/>
    <col min="7" max="16384" width="9.140625" style="11" hidden="1"/>
  </cols>
  <sheetData>
    <row r="1" spans="1:6" x14ac:dyDescent="0.25">
      <c r="C1" s="75" t="s">
        <v>701</v>
      </c>
      <c r="D1" s="75"/>
    </row>
    <row r="2" spans="1:6" x14ac:dyDescent="0.25"/>
    <row r="3" spans="1:6" x14ac:dyDescent="0.25"/>
    <row r="4" spans="1:6" ht="23.25" customHeight="1" x14ac:dyDescent="0.25">
      <c r="A4" s="68"/>
      <c r="B4" s="68"/>
      <c r="C4" s="84" t="s">
        <v>910</v>
      </c>
      <c r="D4" s="85"/>
      <c r="E4" s="86"/>
    </row>
    <row r="5" spans="1:6" ht="15" customHeight="1" x14ac:dyDescent="0.25">
      <c r="A5" s="68"/>
      <c r="B5" s="68"/>
      <c r="C5" s="79" t="s">
        <v>187</v>
      </c>
      <c r="D5" s="80"/>
      <c r="E5" s="81"/>
    </row>
    <row r="6" spans="1:6" ht="22.5" customHeight="1" x14ac:dyDescent="0.25">
      <c r="A6" s="68"/>
      <c r="B6" s="8" t="s">
        <v>830</v>
      </c>
      <c r="C6" s="1"/>
      <c r="D6" s="5"/>
      <c r="E6" s="2" t="s">
        <v>768</v>
      </c>
    </row>
    <row r="7" spans="1:6" ht="15" customHeight="1" x14ac:dyDescent="0.25">
      <c r="A7" s="64" t="s">
        <v>812</v>
      </c>
      <c r="B7" s="68" t="s">
        <v>642</v>
      </c>
      <c r="C7" s="1" t="s">
        <v>5</v>
      </c>
      <c r="D7" s="15" t="s">
        <v>811</v>
      </c>
      <c r="E7" s="13">
        <v>-175384</v>
      </c>
      <c r="F7" s="20"/>
    </row>
    <row r="8" spans="1:6" ht="15" customHeight="1" x14ac:dyDescent="0.25">
      <c r="A8" s="64" t="s">
        <v>814</v>
      </c>
      <c r="B8" s="68" t="s">
        <v>646</v>
      </c>
      <c r="C8" s="1" t="s">
        <v>6</v>
      </c>
      <c r="D8" s="15" t="s">
        <v>813</v>
      </c>
      <c r="E8" s="13">
        <v>-144932</v>
      </c>
    </row>
    <row r="9" spans="1:6" ht="15" customHeight="1" x14ac:dyDescent="0.25">
      <c r="A9" s="64" t="s">
        <v>816</v>
      </c>
      <c r="B9" s="68" t="s">
        <v>641</v>
      </c>
      <c r="C9" s="1" t="s">
        <v>7</v>
      </c>
      <c r="D9" s="15" t="s">
        <v>815</v>
      </c>
      <c r="E9" s="13">
        <v>-2527160</v>
      </c>
    </row>
    <row r="10" spans="1:6" ht="15" customHeight="1" x14ac:dyDescent="0.25">
      <c r="A10" s="64" t="s">
        <v>818</v>
      </c>
      <c r="B10" s="68" t="s">
        <v>647</v>
      </c>
      <c r="C10" s="1" t="s">
        <v>8</v>
      </c>
      <c r="D10" s="15" t="s">
        <v>817</v>
      </c>
      <c r="E10" s="13">
        <v>-1035663</v>
      </c>
    </row>
    <row r="11" spans="1:6" ht="15" customHeight="1" x14ac:dyDescent="0.25">
      <c r="A11" s="64" t="s">
        <v>820</v>
      </c>
      <c r="B11" s="68" t="s">
        <v>638</v>
      </c>
      <c r="C11" s="1" t="s">
        <v>9</v>
      </c>
      <c r="D11" s="15" t="s">
        <v>819</v>
      </c>
      <c r="E11" s="13">
        <v>-169474</v>
      </c>
    </row>
    <row r="12" spans="1:6" ht="15" customHeight="1" x14ac:dyDescent="0.25">
      <c r="A12" s="64" t="s">
        <v>822</v>
      </c>
      <c r="B12" s="68" t="s">
        <v>648</v>
      </c>
      <c r="C12" s="1" t="s">
        <v>10</v>
      </c>
      <c r="D12" s="15" t="s">
        <v>821</v>
      </c>
      <c r="E12" s="13">
        <v>-15878</v>
      </c>
    </row>
    <row r="13" spans="1:6" ht="15" customHeight="1" x14ac:dyDescent="0.25">
      <c r="A13" s="64" t="s">
        <v>824</v>
      </c>
      <c r="B13" s="68" t="s">
        <v>639</v>
      </c>
      <c r="C13" s="1" t="s">
        <v>11</v>
      </c>
      <c r="D13" s="15" t="s">
        <v>823</v>
      </c>
      <c r="E13" s="13">
        <v>-157200</v>
      </c>
    </row>
    <row r="14" spans="1:6" ht="15" customHeight="1" x14ac:dyDescent="0.25">
      <c r="A14" s="64" t="s">
        <v>386</v>
      </c>
      <c r="B14" s="68" t="s">
        <v>643</v>
      </c>
      <c r="C14" s="1" t="s">
        <v>12</v>
      </c>
      <c r="D14" s="15" t="s">
        <v>825</v>
      </c>
      <c r="E14" s="13">
        <v>-780046</v>
      </c>
    </row>
    <row r="15" spans="1:6" ht="15" customHeight="1" x14ac:dyDescent="0.25">
      <c r="A15" s="64" t="s">
        <v>826</v>
      </c>
      <c r="B15" s="68" t="s">
        <v>640</v>
      </c>
      <c r="C15" s="1" t="s">
        <v>13</v>
      </c>
      <c r="D15" s="15" t="s">
        <v>58</v>
      </c>
      <c r="E15" s="13">
        <v>597287</v>
      </c>
    </row>
    <row r="16" spans="1:6" ht="15" customHeight="1" x14ac:dyDescent="0.25">
      <c r="A16" s="64" t="s">
        <v>827</v>
      </c>
      <c r="B16" s="68" t="s">
        <v>645</v>
      </c>
      <c r="C16" s="1" t="s">
        <v>14</v>
      </c>
      <c r="D16" s="15" t="s">
        <v>93</v>
      </c>
      <c r="E16" s="13">
        <v>8030</v>
      </c>
    </row>
    <row r="17" spans="1:5" ht="27.75" customHeight="1" x14ac:dyDescent="0.25">
      <c r="A17" s="64" t="s">
        <v>829</v>
      </c>
      <c r="B17" s="68" t="s">
        <v>644</v>
      </c>
      <c r="C17" s="4" t="s">
        <v>15</v>
      </c>
      <c r="D17" s="5" t="s">
        <v>828</v>
      </c>
      <c r="E17" s="13">
        <v>-4400420</v>
      </c>
    </row>
    <row r="18" spans="1:5" x14ac:dyDescent="0.25"/>
    <row r="19" spans="1:5" hidden="1" x14ac:dyDescent="0.25">
      <c r="D19" s="14"/>
    </row>
  </sheetData>
  <sheetProtection algorithmName="SHA-512" hashValue="UTRQeC7sNPS4JSnQRGzVwD/ZwHqPMN0AOqV1xkuUUmtICkSDdT47BR7YCErGgWpp9qDKbrsIQtQ2+gG7xsDU3w==" saltValue="xMl8L1A6Py67dtIGGCJyOg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F27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style="68" hidden="1" customWidth="1"/>
    <col min="3" max="3" width="5" style="68" customWidth="1"/>
    <col min="4" max="4" width="77.7109375" style="17" customWidth="1"/>
    <col min="5" max="5" width="15.7109375" style="68" customWidth="1"/>
    <col min="6" max="6" width="9.140625" style="68" customWidth="1"/>
    <col min="7" max="16384" width="9.140625" style="68" hidden="1"/>
  </cols>
  <sheetData>
    <row r="1" spans="1:5" x14ac:dyDescent="0.25">
      <c r="C1" s="75" t="s">
        <v>701</v>
      </c>
      <c r="D1" s="75"/>
    </row>
    <row r="2" spans="1:5" x14ac:dyDescent="0.25"/>
    <row r="3" spans="1:5" x14ac:dyDescent="0.25"/>
    <row r="4" spans="1:5" ht="25.5" customHeight="1" x14ac:dyDescent="0.25">
      <c r="C4" s="84" t="s">
        <v>911</v>
      </c>
      <c r="D4" s="85"/>
      <c r="E4" s="86"/>
    </row>
    <row r="5" spans="1:5" ht="15.75" customHeight="1" x14ac:dyDescent="0.25">
      <c r="C5" s="79" t="s">
        <v>831</v>
      </c>
      <c r="D5" s="80"/>
      <c r="E5" s="81"/>
    </row>
    <row r="6" spans="1:5" ht="22.5" customHeight="1" x14ac:dyDescent="0.25">
      <c r="C6" s="1"/>
      <c r="D6" s="5"/>
      <c r="E6" s="2" t="s">
        <v>768</v>
      </c>
    </row>
    <row r="7" spans="1:5" ht="15" customHeight="1" x14ac:dyDescent="0.25">
      <c r="B7" s="8" t="s">
        <v>861</v>
      </c>
      <c r="C7" s="1"/>
      <c r="D7" s="5" t="s">
        <v>832</v>
      </c>
      <c r="E7" s="2"/>
    </row>
    <row r="8" spans="1:5" ht="15" customHeight="1" x14ac:dyDescent="0.25">
      <c r="A8" s="64" t="s">
        <v>834</v>
      </c>
      <c r="B8" s="68" t="str">
        <f>"PR_"&amp;$B$7&amp;"_"&amp;A8</f>
        <v>PR_PeRe_GAH</v>
      </c>
      <c r="C8" s="1" t="s">
        <v>5</v>
      </c>
      <c r="D8" s="15" t="s">
        <v>833</v>
      </c>
      <c r="E8" s="13">
        <v>3089</v>
      </c>
    </row>
    <row r="9" spans="1:5" ht="15" customHeight="1" x14ac:dyDescent="0.25">
      <c r="A9" s="15"/>
      <c r="C9" s="1"/>
      <c r="D9" s="15"/>
      <c r="E9" s="15"/>
    </row>
    <row r="10" spans="1:5" ht="15" customHeight="1" x14ac:dyDescent="0.25">
      <c r="A10" s="15"/>
      <c r="C10" s="1"/>
      <c r="D10" s="5" t="s">
        <v>835</v>
      </c>
      <c r="E10" s="15"/>
    </row>
    <row r="11" spans="1:5" ht="15" customHeight="1" x14ac:dyDescent="0.25">
      <c r="A11" s="64" t="s">
        <v>837</v>
      </c>
      <c r="B11" s="68" t="str">
        <f t="shared" ref="B11:B15" si="0">"PR_"&amp;$B$7&amp;"_"&amp;A11</f>
        <v>PR_PeRe_Lon</v>
      </c>
      <c r="C11" s="1" t="s">
        <v>6</v>
      </c>
      <c r="D11" s="15" t="s">
        <v>836</v>
      </c>
      <c r="E11" s="13">
        <v>2170549</v>
      </c>
    </row>
    <row r="12" spans="1:5" ht="15" customHeight="1" x14ac:dyDescent="0.25">
      <c r="A12" s="64" t="s">
        <v>839</v>
      </c>
      <c r="B12" s="68" t="str">
        <f t="shared" si="0"/>
        <v>PR_PeRe_Pen</v>
      </c>
      <c r="C12" s="1" t="s">
        <v>7</v>
      </c>
      <c r="D12" s="15" t="s">
        <v>838</v>
      </c>
      <c r="E12" s="13">
        <v>344218</v>
      </c>
    </row>
    <row r="13" spans="1:5" ht="15" customHeight="1" x14ac:dyDescent="0.25">
      <c r="A13" s="64" t="s">
        <v>841</v>
      </c>
      <c r="B13" s="68" t="str">
        <f t="shared" si="0"/>
        <v>PR_PeRe_SoSi</v>
      </c>
      <c r="C13" s="1" t="s">
        <v>8</v>
      </c>
      <c r="D13" s="15" t="s">
        <v>840</v>
      </c>
      <c r="E13" s="13">
        <v>22855</v>
      </c>
    </row>
    <row r="14" spans="1:5" ht="15" customHeight="1" x14ac:dyDescent="0.25">
      <c r="A14" s="64" t="s">
        <v>843</v>
      </c>
      <c r="B14" s="68" t="str">
        <f t="shared" si="0"/>
        <v>PR_PeRe_Afg</v>
      </c>
      <c r="C14" s="1" t="s">
        <v>9</v>
      </c>
      <c r="D14" s="15" t="s">
        <v>842</v>
      </c>
      <c r="E14" s="13">
        <v>305288</v>
      </c>
    </row>
    <row r="15" spans="1:5" ht="15" customHeight="1" x14ac:dyDescent="0.25">
      <c r="A15" s="64" t="s">
        <v>845</v>
      </c>
      <c r="B15" s="68" t="str">
        <f t="shared" si="0"/>
        <v>PR_PeRe_PuTot</v>
      </c>
      <c r="C15" s="4" t="s">
        <v>10</v>
      </c>
      <c r="D15" s="5" t="s">
        <v>844</v>
      </c>
      <c r="E15" s="13">
        <v>2842910</v>
      </c>
    </row>
    <row r="16" spans="1:5" ht="15" customHeight="1" x14ac:dyDescent="0.25">
      <c r="A16" s="15"/>
      <c r="C16" s="1"/>
      <c r="D16" s="5" t="s">
        <v>846</v>
      </c>
      <c r="E16" s="15"/>
    </row>
    <row r="17" spans="1:5" ht="15" customHeight="1" x14ac:dyDescent="0.25">
      <c r="A17" s="64" t="s">
        <v>848</v>
      </c>
      <c r="B17" s="68" t="str">
        <f>"PR_"&amp;$B$7&amp;"_"&amp;A17</f>
        <v>PR_PeRe_Rep</v>
      </c>
      <c r="C17" s="1" t="s">
        <v>11</v>
      </c>
      <c r="D17" s="15" t="s">
        <v>847</v>
      </c>
      <c r="E17" s="13">
        <v>0</v>
      </c>
    </row>
    <row r="18" spans="1:5" ht="15" customHeight="1" x14ac:dyDescent="0.25">
      <c r="A18" s="64" t="s">
        <v>850</v>
      </c>
      <c r="B18" s="68" t="str">
        <f>"PR_"&amp;$B$7&amp;"_"&amp;A18</f>
        <v>PR_PeRe_Bes</v>
      </c>
      <c r="C18" s="1" t="s">
        <v>12</v>
      </c>
      <c r="D18" s="15" t="s">
        <v>849</v>
      </c>
      <c r="E18" s="13">
        <v>22061</v>
      </c>
    </row>
    <row r="19" spans="1:5" ht="15" customHeight="1" x14ac:dyDescent="0.25">
      <c r="A19" s="64" t="s">
        <v>852</v>
      </c>
      <c r="B19" s="68" t="str">
        <f>"PR_"&amp;$B$7&amp;"_"&amp;A19</f>
        <v>PR_PeRe_Dir</v>
      </c>
      <c r="C19" s="1" t="s">
        <v>13</v>
      </c>
      <c r="D19" s="15" t="s">
        <v>851</v>
      </c>
      <c r="E19" s="13">
        <v>128849</v>
      </c>
    </row>
    <row r="20" spans="1:5" ht="15" customHeight="1" x14ac:dyDescent="0.25">
      <c r="A20" s="15"/>
      <c r="C20" s="1"/>
      <c r="D20" s="5" t="s">
        <v>853</v>
      </c>
      <c r="E20" s="15"/>
    </row>
    <row r="21" spans="1:5" ht="15" customHeight="1" x14ac:dyDescent="0.25">
      <c r="A21" s="64" t="s">
        <v>855</v>
      </c>
      <c r="B21" s="68" t="str">
        <f>"PR_"&amp;$B$7&amp;"_"&amp;A21</f>
        <v>PR_PeRe_TaBes</v>
      </c>
      <c r="C21" s="1" t="s">
        <v>14</v>
      </c>
      <c r="D21" s="15" t="s">
        <v>854</v>
      </c>
      <c r="E21" s="13">
        <v>0</v>
      </c>
    </row>
    <row r="22" spans="1:5" ht="15" customHeight="1" x14ac:dyDescent="0.25">
      <c r="A22" s="15"/>
      <c r="C22" s="1"/>
      <c r="D22" s="15"/>
      <c r="E22" s="15"/>
    </row>
    <row r="23" spans="1:5" ht="15" customHeight="1" x14ac:dyDescent="0.25">
      <c r="A23" s="15"/>
      <c r="C23" s="1"/>
      <c r="D23" s="5" t="s">
        <v>856</v>
      </c>
      <c r="E23" s="15"/>
    </row>
    <row r="24" spans="1:5" ht="28.5" customHeight="1" x14ac:dyDescent="0.25">
      <c r="A24" s="64" t="s">
        <v>858</v>
      </c>
      <c r="B24" s="68" t="str">
        <f>"PR_"&amp;$B$7&amp;"_"&amp;A24</f>
        <v>PR_PeRe_RhTot</v>
      </c>
      <c r="C24" s="4" t="s">
        <v>21</v>
      </c>
      <c r="D24" s="5" t="s">
        <v>857</v>
      </c>
      <c r="E24" s="13">
        <v>23191</v>
      </c>
    </row>
    <row r="25" spans="1:5" ht="15" customHeight="1" x14ac:dyDescent="0.25">
      <c r="A25" s="64" t="s">
        <v>860</v>
      </c>
      <c r="B25" s="68" t="str">
        <f>"PR_"&amp;$B$7&amp;"_"&amp;A25</f>
        <v>PR_PeRe_XyTot</v>
      </c>
      <c r="C25" s="4" t="s">
        <v>22</v>
      </c>
      <c r="D25" s="5" t="s">
        <v>859</v>
      </c>
      <c r="E25" s="13">
        <v>5389</v>
      </c>
    </row>
    <row r="26" spans="1:5" x14ac:dyDescent="0.25"/>
    <row r="27" spans="1:5" ht="15" hidden="1" customHeight="1" x14ac:dyDescent="0.25">
      <c r="D27" s="14"/>
    </row>
  </sheetData>
  <sheetProtection algorithmName="SHA-512" hashValue="Rbg2bLu68VrklgPA/iA5aXc691uqHqIMDlPQmdzDb09WJf4tK3Zbfcy4/0IDleL6a4Bveqy4h4vIyLGBCNA5Jg==" saltValue="DqVvmAoIKIkmwMvQlmhB7w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L20"/>
  <sheetViews>
    <sheetView showGridLines="0" topLeftCell="B1" zoomScaleNormal="100" workbookViewId="0">
      <selection activeCell="B1" sqref="B1:C1"/>
    </sheetView>
  </sheetViews>
  <sheetFormatPr defaultColWidth="0" defaultRowHeight="15" zeroHeight="1" x14ac:dyDescent="0.25"/>
  <cols>
    <col min="1" max="1" width="0" style="11" hidden="1" customWidth="1"/>
    <col min="2" max="2" width="5.140625" style="11" customWidth="1"/>
    <col min="3" max="3" width="42" style="17" customWidth="1"/>
    <col min="4" max="11" width="19.85546875" style="11" customWidth="1"/>
    <col min="12" max="12" width="9.140625" style="11" customWidth="1"/>
    <col min="13" max="16384" width="9.140625" style="11" hidden="1"/>
  </cols>
  <sheetData>
    <row r="1" spans="1:11" x14ac:dyDescent="0.25">
      <c r="B1" s="75" t="s">
        <v>701</v>
      </c>
      <c r="C1" s="75"/>
    </row>
    <row r="2" spans="1:11" x14ac:dyDescent="0.25"/>
    <row r="3" spans="1:11" x14ac:dyDescent="0.25"/>
    <row r="4" spans="1:11" ht="23.25" customHeight="1" x14ac:dyDescent="0.25">
      <c r="A4" s="68"/>
      <c r="B4" s="82" t="s">
        <v>917</v>
      </c>
      <c r="C4" s="83"/>
      <c r="D4" s="83"/>
      <c r="E4" s="83"/>
      <c r="F4" s="87"/>
      <c r="G4" s="63"/>
      <c r="H4" s="63"/>
      <c r="I4" s="63"/>
      <c r="J4" s="63"/>
      <c r="K4" s="63"/>
    </row>
    <row r="5" spans="1:11" ht="15" customHeight="1" x14ac:dyDescent="0.25">
      <c r="A5" s="68"/>
      <c r="B5" s="79" t="s">
        <v>704</v>
      </c>
      <c r="C5" s="80"/>
      <c r="D5" s="80"/>
      <c r="E5" s="80"/>
      <c r="F5" s="81"/>
      <c r="G5" s="63"/>
      <c r="H5" s="63"/>
      <c r="I5" s="63"/>
      <c r="J5" s="63"/>
      <c r="K5" s="63"/>
    </row>
    <row r="6" spans="1:11" ht="66" customHeight="1" x14ac:dyDescent="0.25">
      <c r="A6" s="68"/>
      <c r="B6" s="1"/>
      <c r="C6" s="5"/>
      <c r="D6" s="2" t="s">
        <v>705</v>
      </c>
      <c r="E6" s="2" t="s">
        <v>706</v>
      </c>
      <c r="F6" s="2" t="s">
        <v>707</v>
      </c>
      <c r="G6" s="2" t="s">
        <v>729</v>
      </c>
      <c r="H6" s="2" t="s">
        <v>730</v>
      </c>
      <c r="I6" s="2" t="s">
        <v>731</v>
      </c>
      <c r="J6" s="2" t="s">
        <v>732</v>
      </c>
      <c r="K6" s="2" t="s">
        <v>916</v>
      </c>
    </row>
    <row r="7" spans="1:11" ht="16.5" customHeight="1" x14ac:dyDescent="0.25">
      <c r="A7" s="68"/>
      <c r="B7" s="1"/>
      <c r="C7" s="5" t="s">
        <v>708</v>
      </c>
      <c r="D7" s="15"/>
      <c r="E7" s="15"/>
      <c r="F7" s="15"/>
      <c r="G7" s="2"/>
      <c r="H7" s="2"/>
      <c r="I7" s="2"/>
      <c r="J7" s="2"/>
      <c r="K7" s="2"/>
    </row>
    <row r="8" spans="1:11" x14ac:dyDescent="0.25">
      <c r="A8" s="8" t="s">
        <v>713</v>
      </c>
      <c r="B8" s="1" t="s">
        <v>5</v>
      </c>
      <c r="C8" s="15" t="s">
        <v>709</v>
      </c>
      <c r="D8" s="13">
        <v>3428961</v>
      </c>
      <c r="E8" s="13">
        <v>71438359</v>
      </c>
      <c r="F8" s="13">
        <v>8786882</v>
      </c>
      <c r="G8" s="13">
        <v>83654203</v>
      </c>
      <c r="H8" s="13">
        <v>81656670</v>
      </c>
      <c r="I8" s="13">
        <v>1997533</v>
      </c>
      <c r="J8" s="5"/>
      <c r="K8" s="5"/>
    </row>
    <row r="9" spans="1:11" x14ac:dyDescent="0.25">
      <c r="A9" s="8" t="s">
        <v>715</v>
      </c>
      <c r="B9" s="1" t="s">
        <v>6</v>
      </c>
      <c r="C9" s="15" t="s">
        <v>714</v>
      </c>
      <c r="D9" s="13">
        <v>7737737</v>
      </c>
      <c r="E9" s="13">
        <v>42967268</v>
      </c>
      <c r="F9" s="13">
        <v>0</v>
      </c>
      <c r="G9" s="13">
        <v>50705004</v>
      </c>
      <c r="H9" s="13">
        <v>47930640</v>
      </c>
      <c r="I9" s="13">
        <v>2774364</v>
      </c>
      <c r="J9" s="5"/>
      <c r="K9" s="5"/>
    </row>
    <row r="10" spans="1:11" x14ac:dyDescent="0.25">
      <c r="A10" s="8" t="s">
        <v>717</v>
      </c>
      <c r="B10" s="4" t="s">
        <v>7</v>
      </c>
      <c r="C10" s="5" t="s">
        <v>716</v>
      </c>
      <c r="D10" s="13">
        <v>11166698</v>
      </c>
      <c r="E10" s="13">
        <v>114405627</v>
      </c>
      <c r="F10" s="13">
        <v>8786882</v>
      </c>
      <c r="G10" s="13">
        <v>134359207</v>
      </c>
      <c r="H10" s="13">
        <v>129587310</v>
      </c>
      <c r="I10" s="13">
        <v>4771897</v>
      </c>
      <c r="J10" s="13">
        <v>927972</v>
      </c>
      <c r="K10" s="13">
        <v>135287180</v>
      </c>
    </row>
    <row r="11" spans="1:11" x14ac:dyDescent="0.25">
      <c r="A11" s="8"/>
      <c r="B11" s="1"/>
      <c r="C11" s="5" t="s">
        <v>718</v>
      </c>
      <c r="D11" s="5"/>
      <c r="E11" s="5"/>
      <c r="F11" s="5"/>
      <c r="G11" s="5"/>
      <c r="H11" s="5"/>
      <c r="I11" s="5"/>
      <c r="J11" s="5"/>
      <c r="K11" s="5"/>
    </row>
    <row r="12" spans="1:11" ht="15" customHeight="1" x14ac:dyDescent="0.25">
      <c r="A12" s="8" t="s">
        <v>720</v>
      </c>
      <c r="B12" s="1" t="s">
        <v>8</v>
      </c>
      <c r="C12" s="15" t="s">
        <v>719</v>
      </c>
      <c r="D12" s="13">
        <v>4109042</v>
      </c>
      <c r="E12" s="13">
        <v>21102422</v>
      </c>
      <c r="F12" s="13">
        <v>6663893</v>
      </c>
      <c r="G12" s="13">
        <v>31875348</v>
      </c>
      <c r="H12" s="13">
        <v>31875348</v>
      </c>
      <c r="I12" s="13">
        <v>0</v>
      </c>
      <c r="J12" s="5"/>
      <c r="K12" s="5"/>
    </row>
    <row r="13" spans="1:11" ht="15" customHeight="1" x14ac:dyDescent="0.25">
      <c r="A13" s="8" t="s">
        <v>722</v>
      </c>
      <c r="B13" s="1" t="s">
        <v>9</v>
      </c>
      <c r="C13" s="15" t="s">
        <v>721</v>
      </c>
      <c r="D13" s="13">
        <v>263758</v>
      </c>
      <c r="E13" s="13">
        <v>1929272</v>
      </c>
      <c r="F13" s="13">
        <v>1852916</v>
      </c>
      <c r="G13" s="13">
        <v>4045946</v>
      </c>
      <c r="H13" s="13">
        <v>4045946</v>
      </c>
      <c r="I13" s="13">
        <v>0</v>
      </c>
      <c r="J13" s="5"/>
      <c r="K13" s="5"/>
    </row>
    <row r="14" spans="1:11" ht="25.5" x14ac:dyDescent="0.25">
      <c r="A14" s="8" t="s">
        <v>724</v>
      </c>
      <c r="B14" s="1" t="s">
        <v>10</v>
      </c>
      <c r="C14" s="15" t="s">
        <v>723</v>
      </c>
      <c r="D14" s="13">
        <v>157681</v>
      </c>
      <c r="E14" s="13">
        <v>1314366</v>
      </c>
      <c r="F14" s="13">
        <v>0</v>
      </c>
      <c r="G14" s="13">
        <v>1472047</v>
      </c>
      <c r="H14" s="13">
        <v>1472047</v>
      </c>
      <c r="I14" s="13">
        <v>0</v>
      </c>
      <c r="J14" s="5"/>
      <c r="K14" s="5"/>
    </row>
    <row r="15" spans="1:11" ht="25.5" x14ac:dyDescent="0.25">
      <c r="A15" s="8" t="s">
        <v>726</v>
      </c>
      <c r="B15" s="1" t="s">
        <v>11</v>
      </c>
      <c r="C15" s="15" t="s">
        <v>725</v>
      </c>
      <c r="D15" s="13">
        <v>6612926</v>
      </c>
      <c r="E15" s="13">
        <v>89890686</v>
      </c>
      <c r="F15" s="13">
        <v>438953</v>
      </c>
      <c r="G15" s="13">
        <v>96942564</v>
      </c>
      <c r="H15" s="13">
        <v>92170667</v>
      </c>
      <c r="I15" s="13">
        <v>4771897</v>
      </c>
      <c r="J15" s="5"/>
      <c r="K15" s="5"/>
    </row>
    <row r="16" spans="1:11" x14ac:dyDescent="0.25">
      <c r="A16" s="8" t="s">
        <v>728</v>
      </c>
      <c r="B16" s="1" t="s">
        <v>12</v>
      </c>
      <c r="C16" s="15" t="s">
        <v>727</v>
      </c>
      <c r="D16" s="13">
        <v>1436663</v>
      </c>
      <c r="E16" s="13">
        <v>3577936</v>
      </c>
      <c r="F16" s="13">
        <v>3921941</v>
      </c>
      <c r="G16" s="13">
        <v>8936540</v>
      </c>
      <c r="H16" s="13">
        <v>9140337</v>
      </c>
      <c r="I16" s="13">
        <v>96203</v>
      </c>
      <c r="J16" s="5"/>
      <c r="K16" s="5"/>
    </row>
    <row r="17" spans="3:11" x14ac:dyDescent="0.25"/>
    <row r="18" spans="3:11" hidden="1" x14ac:dyDescent="0.25">
      <c r="D18" s="17"/>
    </row>
    <row r="19" spans="3:11" hidden="1" x14ac:dyDescent="0.25">
      <c r="C19" s="17" t="s">
        <v>913</v>
      </c>
      <c r="D19" s="23" t="s">
        <v>914</v>
      </c>
      <c r="E19" s="23" t="s">
        <v>914</v>
      </c>
      <c r="F19" s="23" t="s">
        <v>914</v>
      </c>
      <c r="G19" s="23" t="s">
        <v>915</v>
      </c>
      <c r="H19" s="23" t="s">
        <v>915</v>
      </c>
      <c r="I19" s="23" t="s">
        <v>915</v>
      </c>
      <c r="J19" s="23" t="s">
        <v>915</v>
      </c>
      <c r="K19" s="23" t="s">
        <v>915</v>
      </c>
    </row>
    <row r="20" spans="3:11" hidden="1" x14ac:dyDescent="0.25">
      <c r="C20" s="17" t="s">
        <v>912</v>
      </c>
      <c r="D20" s="16" t="s">
        <v>710</v>
      </c>
      <c r="E20" s="16" t="s">
        <v>711</v>
      </c>
      <c r="F20" s="16" t="s">
        <v>712</v>
      </c>
      <c r="G20" s="16" t="s">
        <v>733</v>
      </c>
      <c r="H20" s="16" t="s">
        <v>734</v>
      </c>
      <c r="I20" s="16" t="s">
        <v>735</v>
      </c>
      <c r="J20" s="16" t="s">
        <v>736</v>
      </c>
      <c r="K20" s="16" t="s">
        <v>737</v>
      </c>
    </row>
  </sheetData>
  <sheetProtection algorithmName="SHA-512" hashValue="yTGjvGv0PCVP+p8l2SX+/Xe+9X0Dwb8/Vfv/SxEJXt/15+0te2/uvjz3CP+xI8sTgoFZu7WyE/E39qLlDksGKw==" saltValue="uTyd+y0r/bn5kyz3I19N/A==" spinCount="100000" sheet="1" objects="1" scenarios="1"/>
  <mergeCells count="3">
    <mergeCell ref="B4:F4"/>
    <mergeCell ref="B5:F5"/>
    <mergeCell ref="B1:C1"/>
  </mergeCells>
  <hyperlinks>
    <hyperlink ref="B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34</vt:i4>
      </vt:variant>
      <vt:variant>
        <vt:lpstr>Navngivne områder</vt:lpstr>
      </vt:variant>
      <vt:variant>
        <vt:i4>40</vt:i4>
      </vt:variant>
    </vt:vector>
  </HeadingPairs>
  <TitlesOfParts>
    <vt:vector size="74" baseType="lpstr">
      <vt:lpstr>Indholdsfortegnelse</vt:lpstr>
      <vt:lpstr>Tabel 1.1</vt:lpstr>
      <vt:lpstr>Tabel 1.2</vt:lpstr>
      <vt:lpstr>Tabel 1.3</vt:lpstr>
      <vt:lpstr>Tabel 1.4</vt:lpstr>
      <vt:lpstr>Tabel 1.5</vt:lpstr>
      <vt:lpstr>Tabel 1.6</vt:lpstr>
      <vt:lpstr>Tabel 1.7</vt:lpstr>
      <vt:lpstr>Tabel 1.8</vt:lpstr>
      <vt:lpstr>Tabel 2.1</vt:lpstr>
      <vt:lpstr>Tabel 2.2</vt:lpstr>
      <vt:lpstr>Tabel 2.3</vt:lpstr>
      <vt:lpstr>Tabel 2.4</vt:lpstr>
      <vt:lpstr>Tabel 2.5</vt:lpstr>
      <vt:lpstr>Tabel 2.6</vt:lpstr>
      <vt:lpstr>Tabel 2.7</vt:lpstr>
      <vt:lpstr>Tabel 2.8</vt:lpstr>
      <vt:lpstr>Tabel 3.1</vt:lpstr>
      <vt:lpstr>Tabel 3.2</vt:lpstr>
      <vt:lpstr>Tabel 3.3</vt:lpstr>
      <vt:lpstr>Tabel 3.4</vt:lpstr>
      <vt:lpstr>Tabel 3.5</vt:lpstr>
      <vt:lpstr>Tabel 3.6</vt:lpstr>
      <vt:lpstr>Tabel 4.1</vt:lpstr>
      <vt:lpstr>Tabel 4.2</vt:lpstr>
      <vt:lpstr>Tabel 4.3</vt:lpstr>
      <vt:lpstr>Tabel 5.1</vt:lpstr>
      <vt:lpstr>Tabel 5.2</vt:lpstr>
      <vt:lpstr>Tabel 5.3</vt:lpstr>
      <vt:lpstr>Tabel 6.1</vt:lpstr>
      <vt:lpstr>Tabel 6.2</vt:lpstr>
      <vt:lpstr>Bilag 7.1</vt:lpstr>
      <vt:lpstr>LIV data</vt:lpstr>
      <vt:lpstr>TPK data</vt:lpstr>
      <vt:lpstr>LivData</vt:lpstr>
      <vt:lpstr>LivNavn</vt:lpstr>
      <vt:lpstr>LivVar</vt:lpstr>
      <vt:lpstr>'Tabel 6.1'!OLE_LINK5</vt:lpstr>
      <vt:lpstr>'Tabel 6.2'!OLE_LINK7</vt:lpstr>
      <vt:lpstr>TpkData</vt:lpstr>
      <vt:lpstr>TpkNavn</vt:lpstr>
      <vt:lpstr>TpkVar</vt:lpstr>
      <vt:lpstr>'Bilag 7.1'!Udskriftsområde</vt:lpstr>
      <vt:lpstr>Indholdsfortegnelse!Udskriftsområde</vt:lpstr>
      <vt:lpstr>'Tabel 1.1'!Udskriftsområde</vt:lpstr>
      <vt:lpstr>'Tabel 1.2'!Udskriftsområde</vt:lpstr>
      <vt:lpstr>'Tabel 1.3'!Udskriftsområde</vt:lpstr>
      <vt:lpstr>'Tabel 1.4'!Udskriftsområde</vt:lpstr>
      <vt:lpstr>'Tabel 1.5'!Udskriftsområde</vt:lpstr>
      <vt:lpstr>'Tabel 1.6'!Udskriftsområde</vt:lpstr>
      <vt:lpstr>'Tabel 1.7'!Udskriftsområde</vt:lpstr>
      <vt:lpstr>'Tabel 1.8'!Udskriftsområde</vt:lpstr>
      <vt:lpstr>'Tabel 2.1'!Udskriftsområde</vt:lpstr>
      <vt:lpstr>'Tabel 2.2'!Udskriftsområde</vt:lpstr>
      <vt:lpstr>'Tabel 2.3'!Udskriftsområde</vt:lpstr>
      <vt:lpstr>'Tabel 2.4'!Udskriftsområde</vt:lpstr>
      <vt:lpstr>'Tabel 2.5'!Udskriftsområde</vt:lpstr>
      <vt:lpstr>'Tabel 2.6'!Udskriftsområde</vt:lpstr>
      <vt:lpstr>'Tabel 2.7'!Udskriftsområde</vt:lpstr>
      <vt:lpstr>'Tabel 2.8'!Udskriftsområde</vt:lpstr>
      <vt:lpstr>'Tabel 3.1'!Udskriftsområde</vt:lpstr>
      <vt:lpstr>'Tabel 3.2'!Udskriftsområde</vt:lpstr>
      <vt:lpstr>'Tabel 3.3'!Udskriftsområde</vt:lpstr>
      <vt:lpstr>'Tabel 3.4'!Udskriftsområde</vt:lpstr>
      <vt:lpstr>'Tabel 3.5'!Udskriftsområde</vt:lpstr>
      <vt:lpstr>'Tabel 3.6'!Udskriftsområde</vt:lpstr>
      <vt:lpstr>'Tabel 4.1'!Udskriftsområde</vt:lpstr>
      <vt:lpstr>'Tabel 4.2'!Udskriftsområde</vt:lpstr>
      <vt:lpstr>'Tabel 4.3'!Udskriftsområde</vt:lpstr>
      <vt:lpstr>'Tabel 5.1'!Udskriftsområde</vt:lpstr>
      <vt:lpstr>'Tabel 5.2'!Udskriftsområde</vt:lpstr>
      <vt:lpstr>'Tabel 5.3'!Udskriftsområde</vt:lpstr>
      <vt:lpstr>'Tabel 6.1'!Udskriftsområde</vt:lpstr>
      <vt:lpstr>'Tabel 6.2'!Udskriftsområde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Livsforsikringsselskaber: Statistisk materiale</dc:title>
  <dc:creator>Finanstilsynet</dc:creator>
  <cp:lastModifiedBy>Christian Overgård (FT)</cp:lastModifiedBy>
  <cp:lastPrinted>2017-07-11T05:42:58Z</cp:lastPrinted>
  <dcterms:created xsi:type="dcterms:W3CDTF">2016-01-07T10:31:59Z</dcterms:created>
  <dcterms:modified xsi:type="dcterms:W3CDTF">2019-08-23T09:31:49Z</dcterms:modified>
</cp:coreProperties>
</file>